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O:\ORM\ITI\Programové rámce\IROP\IROP_září 2025\"/>
    </mc:Choice>
  </mc:AlternateContent>
  <bookViews>
    <workbookView xWindow="0" yWindow="0" windowWidth="38400" windowHeight="16980" tabRatio="643" activeTab="1"/>
  </bookViews>
  <sheets>
    <sheet name="Titulní strana" sheetId="15" r:id="rId1"/>
    <sheet name="Indikátory výstupu" sheetId="13" r:id="rId2"/>
  </sheets>
  <definedNames>
    <definedName name="_xlnm._FilterDatabase" localSheetId="1" hidden="1">'Indikátory výstupu'!#REF!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5" i="13" l="1"/>
  <c r="G16" i="13" l="1"/>
  <c r="G17" i="13"/>
  <c r="G78" i="13" l="1"/>
  <c r="I78" i="13"/>
  <c r="G79" i="13"/>
  <c r="G88" i="13"/>
  <c r="G87" i="13"/>
  <c r="I84" i="13"/>
  <c r="G84" i="13"/>
  <c r="I83" i="13"/>
  <c r="G83" i="13"/>
  <c r="G81" i="13"/>
  <c r="G76" i="13"/>
  <c r="G73" i="13"/>
  <c r="G72" i="13"/>
  <c r="I58" i="13"/>
  <c r="G58" i="13"/>
  <c r="G59" i="13"/>
  <c r="G68" i="13"/>
  <c r="I69" i="13"/>
  <c r="G69" i="13"/>
  <c r="I63" i="13"/>
  <c r="G63" i="13"/>
  <c r="I65" i="13"/>
  <c r="G65" i="13"/>
  <c r="I51" i="13"/>
  <c r="G51" i="13"/>
  <c r="G48" i="13"/>
  <c r="G31" i="13"/>
  <c r="G35" i="13"/>
  <c r="G37" i="13"/>
  <c r="I33" i="13"/>
  <c r="G33" i="13"/>
  <c r="I24" i="13"/>
  <c r="I26" i="13"/>
  <c r="G28" i="13"/>
  <c r="G24" i="13"/>
  <c r="G26" i="13"/>
  <c r="I21" i="13"/>
  <c r="G77" i="13"/>
</calcChain>
</file>

<file path=xl/sharedStrings.xml><?xml version="1.0" encoding="utf-8"?>
<sst xmlns="http://schemas.openxmlformats.org/spreadsheetml/2006/main" count="445" uniqueCount="149">
  <si>
    <t>Specifický cíl IROP</t>
  </si>
  <si>
    <t>INTEGROVANÝ REGIONÁLNÍ OPERAČNÍ PROGRAM 2021 - 2027</t>
  </si>
  <si>
    <t>OPERAČNÍ MANUÁL</t>
  </si>
  <si>
    <t xml:space="preserve">Vydání: 1 </t>
  </si>
  <si>
    <t>PŘÍLOHA E.2-8</t>
  </si>
  <si>
    <t>Příloha č. 2</t>
  </si>
  <si>
    <t>Indikátory výstupu programového rámce IROP - ITI</t>
  </si>
  <si>
    <t>Identifikace indikátorů</t>
  </si>
  <si>
    <t>Hodnoty indikátorů</t>
  </si>
  <si>
    <t>Název indikátoru</t>
  </si>
  <si>
    <t>Měrná jednotka</t>
  </si>
  <si>
    <t>Výchozí hodnota</t>
  </si>
  <si>
    <t>Datum výchozí hodnoty</t>
  </si>
  <si>
    <t>Cílová hodnota</t>
  </si>
  <si>
    <t>Datum cílové hodnoty</t>
  </si>
  <si>
    <t>Milník k 31.12.2024, je-li stanoven</t>
  </si>
  <si>
    <t>1.1</t>
  </si>
  <si>
    <t>2.2</t>
  </si>
  <si>
    <t>4.1</t>
  </si>
  <si>
    <t>4.2</t>
  </si>
  <si>
    <t>4.4</t>
  </si>
  <si>
    <t>6.1</t>
  </si>
  <si>
    <t>Kód indikátoru</t>
  </si>
  <si>
    <t>Příloha č. 2 k Akceptačního dopisu / Dodatku k Akceptačnímu dopisu - Indikátory výstupu programového rámce IROP - ITI - vzor</t>
  </si>
  <si>
    <t>Opatření programového rámce IROP</t>
  </si>
  <si>
    <t>Typ indikátoru</t>
  </si>
  <si>
    <t>výstup</t>
  </si>
  <si>
    <t>výsledek</t>
  </si>
  <si>
    <t>Počet pořízených informačních systémů</t>
  </si>
  <si>
    <t>Veřejné instituce podpořené pro účely vývoje digitálních služeb, produktů a procesů</t>
  </si>
  <si>
    <t>Nová funkcionalita informačního systému</t>
  </si>
  <si>
    <t>Počet aktivních interních uživatelů systému</t>
  </si>
  <si>
    <t>Zelená infrastruktura podpořená pro jiné účely než přizpůsobování se změnám klimatu</t>
  </si>
  <si>
    <t>Počet obyvatel, kteří mají přístup k nové nebo modernizované zelené infrastruktuře</t>
  </si>
  <si>
    <t>Objem retenčních nádrží pro využití srážkové vody</t>
  </si>
  <si>
    <t>Počet podpořených škol či vzdělávacích zařízení</t>
  </si>
  <si>
    <t>Modernizovaná či rekonstruovaná kapacita předškolního vzdělávání</t>
  </si>
  <si>
    <t>Navýšení kapacity předškolního vzdělávání</t>
  </si>
  <si>
    <t>Snížení konečné spotřeby energie u podpořených subjektů</t>
  </si>
  <si>
    <t>Počet uživatelů nových nebo modernizovaných vzdělávacích zařízení za rok</t>
  </si>
  <si>
    <t>XX. Sociální bydlení</t>
  </si>
  <si>
    <t>Odhad počtu účastníků kurzech celoživotního učení</t>
  </si>
  <si>
    <t>Kapacita nového sociálního bydlení</t>
  </si>
  <si>
    <t>Kapacita modernizovaného sociálního bydlení</t>
  </si>
  <si>
    <t>Počet rekonstruovaných bytů pro sociální bydlení</t>
  </si>
  <si>
    <t>Počet uživatelů nového nebo modernizovaného sociálního bydlení za rok</t>
  </si>
  <si>
    <t>Nová kapacita podpořených zařízení pobytových sociálních služeb</t>
  </si>
  <si>
    <t>Rekonstruovaná či modernizovaná kapacita podpořených zařízení pobytových sociálních služeb</t>
  </si>
  <si>
    <t>Počet podpořených zázemí pro služby a sociální práci</t>
  </si>
  <si>
    <t>Počet uživatelů nových nebo modernizovaných zařízení sociální péče za rok</t>
  </si>
  <si>
    <t>Počet podpořených knihoven</t>
  </si>
  <si>
    <t>Počet nově zpřístupněných a zefektivněných podsbírek a fondů</t>
  </si>
  <si>
    <t>Počet podpořených muzeí</t>
  </si>
  <si>
    <t>Počet nově pořízených vozidel pro veřejnou dopravu</t>
  </si>
  <si>
    <t>Počet uživatelů nové nebo modernizované veřejné dopravy za rok</t>
  </si>
  <si>
    <t>Odhadované emise skleníkových plynů</t>
  </si>
  <si>
    <t>Nová či modernizovaná turistická infocentra</t>
  </si>
  <si>
    <t>Počet vybudovaných naučných stezek</t>
  </si>
  <si>
    <t>Vybudovaná nebo vybavená doprovodná infrastruktura pro vodní a vodáckou turistiku</t>
  </si>
  <si>
    <t>Parkovací místa pro vozidla</t>
  </si>
  <si>
    <t>Parkovací místa pro jízdní kola</t>
  </si>
  <si>
    <t>Podpořená specializovaná cyklistická infrastruktura</t>
  </si>
  <si>
    <t>Počet uživatelů specializované cyklistické infrastruktury za rok</t>
  </si>
  <si>
    <t>Infrastruktura pro alternativní paliva (plnicí/dobíjecí stanice)</t>
  </si>
  <si>
    <t>Města, která mají nové nebo modernizované digitalizované městské dopravní systémy</t>
  </si>
  <si>
    <t>Regiony, které mají nové nebo modernizované digitalizované regionální dopravní systémy</t>
  </si>
  <si>
    <t>Nová nebo modernizovaná intermodální spojení</t>
  </si>
  <si>
    <t>Počet aktivních externích uživatelů systému</t>
  </si>
  <si>
    <t xml:space="preserve">XX. Revitalizace, odborná infrastruktura a vybavení pro činnost knihoven  </t>
  </si>
  <si>
    <t xml:space="preserve">XX. Plnicí a dobíjecí stanice pro veřejnou dopravu  </t>
  </si>
  <si>
    <t xml:space="preserve">Nové nebo modernizované prvky k zajištění standardů kybernetické bezpečnosti </t>
  </si>
  <si>
    <t>počet IS</t>
  </si>
  <si>
    <t>Veřejné instituce</t>
  </si>
  <si>
    <t>prvek</t>
  </si>
  <si>
    <t>Nově či lépe připojené subjekty veřejné správy k neveřejné síťové infrastruktuře</t>
  </si>
  <si>
    <t>subjekty VS</t>
  </si>
  <si>
    <t>unikátní uživatelé/rok</t>
  </si>
  <si>
    <t>unikátní uživatelé /rok</t>
  </si>
  <si>
    <t>funkcionality</t>
  </si>
  <si>
    <t>hektary</t>
  </si>
  <si>
    <t>osoby</t>
  </si>
  <si>
    <t>m3</t>
  </si>
  <si>
    <t>zařízení</t>
  </si>
  <si>
    <t>Počet uživatelů nové nebo modernizované péče 
o děti za rok</t>
  </si>
  <si>
    <t>uživatelé/rok</t>
  </si>
  <si>
    <t>GJ/rok</t>
  </si>
  <si>
    <t>Kapacita nových učeben v podpořených vzdělávacích zařízeních</t>
  </si>
  <si>
    <t>Kapacita rekonstruovaných či modernizovaných učeben v podpořených vzdělávacích zařízeních</t>
  </si>
  <si>
    <t>Počet  modernizovaných odborných učeben</t>
  </si>
  <si>
    <t>učebna</t>
  </si>
  <si>
    <t>Počet  nových odborných učeben</t>
  </si>
  <si>
    <t>osoby/rok</t>
  </si>
  <si>
    <t>Osoby</t>
  </si>
  <si>
    <t>Počet nových bytů pro sociální bydlení</t>
  </si>
  <si>
    <t>sociální byty</t>
  </si>
  <si>
    <t>Osoby/rok</t>
  </si>
  <si>
    <t>zázemí</t>
  </si>
  <si>
    <t xml:space="preserve">Počet revitalizovaných památkových objektů </t>
  </si>
  <si>
    <t>objekty</t>
  </si>
  <si>
    <t>Počet návštěvníků podpořených lokalit v oblasti 
kultury a cestovního ruchu</t>
  </si>
  <si>
    <t>návštěvníci/rok</t>
  </si>
  <si>
    <t>knihovny</t>
  </si>
  <si>
    <t>Podsbírky/fondy</t>
  </si>
  <si>
    <t>muzea</t>
  </si>
  <si>
    <t>TIC</t>
  </si>
  <si>
    <t>naučné stezky</t>
  </si>
  <si>
    <t>prvky infrastruktury pro vodní a vodáckou turistiku</t>
  </si>
  <si>
    <t xml:space="preserve">Vybudovaná nebo vybavená doprovodná infrastruktura pro turismus </t>
  </si>
  <si>
    <t>prvky doprovodné turistické infrastruktura</t>
  </si>
  <si>
    <t>Délka vybudované či rekonstruované sítě značení   turistických tras</t>
  </si>
  <si>
    <t>km</t>
  </si>
  <si>
    <t>parkovací místa</t>
  </si>
  <si>
    <t>Kapacita kolejových vozidel pro hromadnou veřejnou dopravu šetrných k životnímu prostředí</t>
  </si>
  <si>
    <t>cestující</t>
  </si>
  <si>
    <t>Vozidla</t>
  </si>
  <si>
    <t>tun CO2 ekv./rok</t>
  </si>
  <si>
    <t>Množství odstraněných emisí primárních PM2,5 a prekurzorů sekundárních PM2,5</t>
  </si>
  <si>
    <t>t/rok</t>
  </si>
  <si>
    <t>plnící/dobíjecí body</t>
  </si>
  <si>
    <t>metropole a města</t>
  </si>
  <si>
    <t>počet regionů</t>
  </si>
  <si>
    <t>intermodální spojení</t>
  </si>
  <si>
    <t>Délka komunikace s realizovaným preferenčním nebo kapacitním opatřením pro veřejnou dopravu</t>
  </si>
  <si>
    <t>Délka komunikace s realizovaným bezpečnostním opatřením</t>
  </si>
  <si>
    <t>Počet nehod na km komunikace s realizovaným bezpečnostním opatřením</t>
  </si>
  <si>
    <t>počet nehod/km</t>
  </si>
  <si>
    <t>Název nositele ITI: Jihlavská aglomerace</t>
  </si>
  <si>
    <t>XX. eGovernment a kybernetická bezpečnost</t>
  </si>
  <si>
    <t>01.01.2021</t>
  </si>
  <si>
    <t>31. 12. 2029</t>
  </si>
  <si>
    <t>-</t>
  </si>
  <si>
    <t>Nová kapacita podpořených nepobytových sociálních služeb</t>
  </si>
  <si>
    <t>Rekonstruovaná či modernizovaná kapacita podpořených nepobytových sociálních služeb</t>
  </si>
  <si>
    <t xml:space="preserve">Číslo programového rámce IROP - ITI: ITI_004_06_01 </t>
  </si>
  <si>
    <t>01. Zelená infrastruktura ve veřejném prostranství měst a obcí</t>
  </si>
  <si>
    <t>02. Mateřské školy</t>
  </si>
  <si>
    <t>03. Základní školy</t>
  </si>
  <si>
    <t>04. Zájmové a neformální vzdělávání a celoživotní učení</t>
  </si>
  <si>
    <t>05. Infrastruktura sociálních služeb</t>
  </si>
  <si>
    <t xml:space="preserve">06. Revitalizace a vybavení pro činnost památek přispívající k ochraně kulturního dědictví  </t>
  </si>
  <si>
    <t xml:space="preserve">07. Revitalizace, odborná infrastruktura a vybavení pro činnost muzeí  </t>
  </si>
  <si>
    <t xml:space="preserve">08. Veřejná infrastruktura udržitelného cestovního ruchu  </t>
  </si>
  <si>
    <t xml:space="preserve">09.Nízkoemisní a bezemisní vozidla pro veřejnou dopravu  </t>
  </si>
  <si>
    <t xml:space="preserve">10. Infrastruktura pro cyklistickou dopravu </t>
  </si>
  <si>
    <t>11. Telematika pro veřejnou dopravu</t>
  </si>
  <si>
    <t>12. Multimodální osobní doprava</t>
  </si>
  <si>
    <t>13. Infrastruktura pro bezpečnou nemotorovou dopravu</t>
  </si>
  <si>
    <r>
      <rPr>
        <strike/>
        <sz val="11"/>
        <rFont val="Arial"/>
        <family val="2"/>
        <charset val="238"/>
      </rPr>
      <t>110</t>
    </r>
    <r>
      <rPr>
        <sz val="11"/>
        <rFont val="Arial"/>
        <family val="2"/>
        <charset val="238"/>
      </rPr>
      <t xml:space="preserve"> </t>
    </r>
    <r>
      <rPr>
        <sz val="11"/>
        <color rgb="FFFF0000"/>
        <rFont val="Arial"/>
        <family val="2"/>
        <charset val="238"/>
      </rPr>
      <t>146</t>
    </r>
  </si>
  <si>
    <r>
      <rPr>
        <strike/>
        <sz val="11"/>
        <rFont val="Arial"/>
        <family val="2"/>
        <charset val="238"/>
      </rPr>
      <t>2</t>
    </r>
    <r>
      <rPr>
        <sz val="11"/>
        <color rgb="FFFF0000"/>
        <rFont val="Arial"/>
        <family val="2"/>
        <charset val="238"/>
      </rPr>
      <t xml:space="preserve"> 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</si>
</sst>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K_č_-;\-* #,##0.00\ _K_č_-;_-* &quot;-&quot;??\ _K_č_-;_-@_-"/>
    <numFmt numFmtId="165" formatCode="#,##0.0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26"/>
      <color rgb="FF2F5496"/>
      <name val="Arial"/>
      <family val="2"/>
      <charset val="238"/>
    </font>
    <font>
      <b/>
      <sz val="24"/>
      <color rgb="FF2F5496"/>
      <name val="Arial"/>
      <family val="2"/>
      <charset val="238"/>
    </font>
    <font>
      <b/>
      <sz val="22"/>
      <color rgb="FF2F5496"/>
      <name val="Arial"/>
      <family val="2"/>
      <charset val="238"/>
    </font>
    <font>
      <sz val="22"/>
      <color theme="1"/>
      <name val="Calibri"/>
      <family val="2"/>
      <scheme val="minor"/>
    </font>
    <font>
      <b/>
      <sz val="30"/>
      <color rgb="FF2F5496"/>
      <name val="Arial"/>
      <family val="2"/>
      <charset val="238"/>
    </font>
    <font>
      <sz val="16"/>
      <color rgb="FF2F5496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rgb="FFFF0000"/>
      <name val="Arial"/>
      <family val="2"/>
      <charset val="238"/>
    </font>
    <font>
      <sz val="11"/>
      <color rgb="FF444444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trike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69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9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16" fontId="0" fillId="0" borderId="0" xfId="0" applyNumberFormat="1"/>
    <xf numFmtId="0" fontId="0" fillId="0" borderId="0" xfId="0" applyAlignment="1">
      <alignment horizont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wrapText="1"/>
    </xf>
    <xf numFmtId="49" fontId="9" fillId="2" borderId="7" xfId="0" applyNumberFormat="1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3" fontId="12" fillId="0" borderId="9" xfId="0" applyNumberFormat="1" applyFont="1" applyBorder="1" applyAlignment="1">
      <alignment horizontal="center" vertical="center"/>
    </xf>
    <xf numFmtId="3" fontId="12" fillId="0" borderId="10" xfId="0" applyNumberFormat="1" applyFont="1" applyBorder="1" applyAlignment="1">
      <alignment horizontal="center" vertical="center"/>
    </xf>
    <xf numFmtId="3" fontId="12" fillId="0" borderId="3" xfId="0" applyNumberFormat="1" applyFont="1" applyBorder="1" applyAlignment="1">
      <alignment horizontal="center" vertical="center"/>
    </xf>
    <xf numFmtId="3" fontId="12" fillId="0" borderId="7" xfId="0" applyNumberFormat="1" applyFont="1" applyBorder="1" applyAlignment="1">
      <alignment horizontal="center" vertical="center"/>
    </xf>
    <xf numFmtId="0" fontId="11" fillId="2" borderId="6" xfId="0" applyFont="1" applyFill="1" applyBorder="1" applyAlignment="1">
      <alignment wrapText="1"/>
    </xf>
    <xf numFmtId="0" fontId="11" fillId="2" borderId="11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 wrapText="1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 wrapText="1"/>
    </xf>
    <xf numFmtId="0" fontId="12" fillId="0" borderId="7" xfId="0" applyFont="1" applyBorder="1" applyAlignment="1">
      <alignment horizontal="center"/>
    </xf>
    <xf numFmtId="49" fontId="12" fillId="0" borderId="16" xfId="0" applyNumberFormat="1" applyFont="1" applyBorder="1" applyAlignment="1">
      <alignment horizontal="center"/>
    </xf>
    <xf numFmtId="49" fontId="12" fillId="0" borderId="17" xfId="0" applyNumberFormat="1" applyFont="1" applyBorder="1" applyAlignment="1">
      <alignment horizontal="center"/>
    </xf>
    <xf numFmtId="49" fontId="12" fillId="0" borderId="18" xfId="0" applyNumberFormat="1" applyFont="1" applyBorder="1" applyAlignment="1">
      <alignment horizontal="center"/>
    </xf>
    <xf numFmtId="3" fontId="12" fillId="0" borderId="10" xfId="0" applyNumberFormat="1" applyFont="1" applyBorder="1" applyAlignment="1">
      <alignment horizontal="center"/>
    </xf>
    <xf numFmtId="3" fontId="12" fillId="0" borderId="7" xfId="0" applyNumberFormat="1" applyFont="1" applyBorder="1" applyAlignment="1">
      <alignment horizontal="center"/>
    </xf>
    <xf numFmtId="14" fontId="12" fillId="0" borderId="9" xfId="0" applyNumberFormat="1" applyFont="1" applyBorder="1" applyAlignment="1">
      <alignment horizontal="center"/>
    </xf>
    <xf numFmtId="14" fontId="12" fillId="0" borderId="10" xfId="0" applyNumberFormat="1" applyFont="1" applyBorder="1" applyAlignment="1">
      <alignment horizontal="center"/>
    </xf>
    <xf numFmtId="14" fontId="12" fillId="0" borderId="7" xfId="0" applyNumberFormat="1" applyFont="1" applyBorder="1" applyAlignment="1">
      <alignment horizontal="center"/>
    </xf>
    <xf numFmtId="0" fontId="13" fillId="2" borderId="5" xfId="0" applyFont="1" applyFill="1" applyBorder="1" applyAlignment="1">
      <alignment horizontal="center" vertical="center" wrapText="1"/>
    </xf>
    <xf numFmtId="49" fontId="9" fillId="2" borderId="9" xfId="0" applyNumberFormat="1" applyFont="1" applyFill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0" fontId="12" fillId="0" borderId="19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49" fontId="12" fillId="0" borderId="19" xfId="0" applyNumberFormat="1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49" fontId="12" fillId="0" borderId="20" xfId="0" applyNumberFormat="1" applyFont="1" applyBorder="1" applyAlignment="1">
      <alignment horizontal="center"/>
    </xf>
    <xf numFmtId="3" fontId="12" fillId="0" borderId="9" xfId="0" applyNumberFormat="1" applyFont="1" applyBorder="1" applyAlignment="1">
      <alignment horizontal="center"/>
    </xf>
    <xf numFmtId="0" fontId="12" fillId="0" borderId="16" xfId="0" applyFont="1" applyBorder="1" applyAlignment="1">
      <alignment horizontal="center" wrapText="1"/>
    </xf>
    <xf numFmtId="0" fontId="12" fillId="0" borderId="19" xfId="0" applyFont="1" applyBorder="1" applyAlignment="1">
      <alignment horizontal="center" wrapText="1"/>
    </xf>
    <xf numFmtId="0" fontId="12" fillId="0" borderId="20" xfId="0" applyFont="1" applyBorder="1" applyAlignment="1">
      <alignment horizontal="center" wrapText="1"/>
    </xf>
    <xf numFmtId="3" fontId="12" fillId="0" borderId="3" xfId="0" applyNumberFormat="1" applyFont="1" applyBorder="1" applyAlignment="1">
      <alignment horizontal="center"/>
    </xf>
    <xf numFmtId="49" fontId="9" fillId="2" borderId="8" xfId="0" applyNumberFormat="1" applyFont="1" applyFill="1" applyBorder="1" applyAlignment="1">
      <alignment horizontal="center" vertical="center" wrapText="1"/>
    </xf>
    <xf numFmtId="49" fontId="9" fillId="2" borderId="8" xfId="0" applyNumberFormat="1" applyFont="1" applyFill="1" applyBorder="1" applyAlignment="1">
      <alignment horizontal="center" vertical="center"/>
    </xf>
    <xf numFmtId="3" fontId="12" fillId="0" borderId="8" xfId="0" applyNumberFormat="1" applyFont="1" applyBorder="1" applyAlignment="1">
      <alignment horizontal="center" vertical="center"/>
    </xf>
    <xf numFmtId="0" fontId="12" fillId="0" borderId="21" xfId="0" applyFont="1" applyBorder="1" applyAlignment="1">
      <alignment horizontal="center" wrapText="1"/>
    </xf>
    <xf numFmtId="49" fontId="12" fillId="0" borderId="21" xfId="0" applyNumberFormat="1" applyFont="1" applyBorder="1" applyAlignment="1">
      <alignment horizontal="center"/>
    </xf>
    <xf numFmtId="3" fontId="12" fillId="0" borderId="8" xfId="0" applyNumberFormat="1" applyFont="1" applyBorder="1" applyAlignment="1">
      <alignment horizontal="center"/>
    </xf>
    <xf numFmtId="49" fontId="9" fillId="2" borderId="1" xfId="0" applyNumberFormat="1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 wrapText="1"/>
    </xf>
    <xf numFmtId="0" fontId="12" fillId="0" borderId="25" xfId="0" applyFont="1" applyBorder="1" applyAlignment="1">
      <alignment vertical="center" wrapText="1"/>
    </xf>
    <xf numFmtId="3" fontId="9" fillId="0" borderId="8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/>
    </xf>
    <xf numFmtId="49" fontId="12" fillId="0" borderId="10" xfId="0" applyNumberFormat="1" applyFont="1" applyBorder="1" applyAlignment="1">
      <alignment horizontal="center"/>
    </xf>
    <xf numFmtId="49" fontId="12" fillId="0" borderId="7" xfId="0" applyNumberFormat="1" applyFont="1" applyBorder="1" applyAlignment="1">
      <alignment horizontal="center"/>
    </xf>
    <xf numFmtId="0" fontId="12" fillId="0" borderId="9" xfId="0" applyFont="1" applyBorder="1" applyAlignment="1">
      <alignment horizontal="center" wrapText="1"/>
    </xf>
    <xf numFmtId="49" fontId="12" fillId="0" borderId="3" xfId="0" applyNumberFormat="1" applyFont="1" applyBorder="1" applyAlignment="1">
      <alignment horizontal="center"/>
    </xf>
    <xf numFmtId="49" fontId="12" fillId="0" borderId="8" xfId="0" applyNumberFormat="1" applyFont="1" applyBorder="1" applyAlignment="1">
      <alignment horizontal="center"/>
    </xf>
    <xf numFmtId="0" fontId="12" fillId="0" borderId="7" xfId="0" applyNumberFormat="1" applyFont="1" applyBorder="1" applyAlignment="1">
      <alignment horizontal="center"/>
    </xf>
    <xf numFmtId="0" fontId="12" fillId="0" borderId="1" xfId="0" applyNumberFormat="1" applyFont="1" applyBorder="1" applyAlignment="1">
      <alignment horizontal="center"/>
    </xf>
    <xf numFmtId="0" fontId="12" fillId="0" borderId="10" xfId="0" applyNumberFormat="1" applyFont="1" applyBorder="1" applyAlignment="1">
      <alignment horizontal="center"/>
    </xf>
    <xf numFmtId="1" fontId="12" fillId="0" borderId="8" xfId="0" applyNumberFormat="1" applyFont="1" applyBorder="1" applyAlignment="1">
      <alignment horizontal="center"/>
    </xf>
    <xf numFmtId="1" fontId="12" fillId="0" borderId="3" xfId="0" applyNumberFormat="1" applyFont="1" applyBorder="1" applyAlignment="1">
      <alignment horizontal="center"/>
    </xf>
    <xf numFmtId="1" fontId="12" fillId="0" borderId="24" xfId="0" applyNumberFormat="1" applyFont="1" applyBorder="1" applyAlignment="1">
      <alignment horizontal="center"/>
    </xf>
    <xf numFmtId="14" fontId="12" fillId="0" borderId="17" xfId="0" applyNumberFormat="1" applyFont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49" fontId="12" fillId="0" borderId="1" xfId="0" applyNumberFormat="1" applyFont="1" applyFill="1" applyBorder="1" applyAlignment="1">
      <alignment horizontal="center"/>
    </xf>
    <xf numFmtId="3" fontId="12" fillId="0" borderId="1" xfId="0" applyNumberFormat="1" applyFont="1" applyFill="1" applyBorder="1" applyAlignment="1">
      <alignment horizontal="center"/>
    </xf>
    <xf numFmtId="14" fontId="12" fillId="0" borderId="1" xfId="0" applyNumberFormat="1" applyFont="1" applyFill="1" applyBorder="1" applyAlignment="1">
      <alignment horizontal="center" wrapText="1"/>
    </xf>
    <xf numFmtId="0" fontId="12" fillId="0" borderId="10" xfId="0" applyFont="1" applyFill="1" applyBorder="1" applyAlignment="1">
      <alignment horizontal="center"/>
    </xf>
    <xf numFmtId="49" fontId="12" fillId="0" borderId="10" xfId="0" applyNumberFormat="1" applyFont="1" applyFill="1" applyBorder="1" applyAlignment="1">
      <alignment horizontal="center"/>
    </xf>
    <xf numFmtId="3" fontId="12" fillId="0" borderId="10" xfId="0" applyNumberFormat="1" applyFont="1" applyFill="1" applyBorder="1" applyAlignment="1">
      <alignment horizontal="center"/>
    </xf>
    <xf numFmtId="14" fontId="12" fillId="0" borderId="10" xfId="0" applyNumberFormat="1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49" fontId="12" fillId="0" borderId="7" xfId="0" applyNumberFormat="1" applyFont="1" applyFill="1" applyBorder="1" applyAlignment="1">
      <alignment horizontal="center"/>
    </xf>
    <xf numFmtId="3" fontId="12" fillId="0" borderId="7" xfId="0" applyNumberFormat="1" applyFont="1" applyFill="1" applyBorder="1" applyAlignment="1">
      <alignment horizontal="center"/>
    </xf>
    <xf numFmtId="14" fontId="12" fillId="0" borderId="7" xfId="0" applyNumberFormat="1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49" fontId="12" fillId="0" borderId="21" xfId="0" applyNumberFormat="1" applyFont="1" applyFill="1" applyBorder="1" applyAlignment="1">
      <alignment horizontal="center"/>
    </xf>
    <xf numFmtId="49" fontId="12" fillId="0" borderId="8" xfId="0" applyNumberFormat="1" applyFont="1" applyFill="1" applyBorder="1" applyAlignment="1">
      <alignment horizontal="center"/>
    </xf>
    <xf numFmtId="49" fontId="12" fillId="0" borderId="19" xfId="0" applyNumberFormat="1" applyFont="1" applyFill="1" applyBorder="1" applyAlignment="1">
      <alignment horizontal="center"/>
    </xf>
    <xf numFmtId="14" fontId="12" fillId="0" borderId="1" xfId="0" applyNumberFormat="1" applyFont="1" applyFill="1" applyBorder="1" applyAlignment="1">
      <alignment horizontal="center"/>
    </xf>
    <xf numFmtId="49" fontId="12" fillId="0" borderId="18" xfId="0" applyNumberFormat="1" applyFont="1" applyFill="1" applyBorder="1" applyAlignment="1">
      <alignment horizontal="center"/>
    </xf>
    <xf numFmtId="49" fontId="12" fillId="0" borderId="17" xfId="0" applyNumberFormat="1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/>
    </xf>
    <xf numFmtId="49" fontId="12" fillId="0" borderId="16" xfId="0" applyNumberFormat="1" applyFont="1" applyFill="1" applyBorder="1" applyAlignment="1">
      <alignment horizontal="center"/>
    </xf>
    <xf numFmtId="49" fontId="12" fillId="0" borderId="9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49" fontId="12" fillId="0" borderId="0" xfId="0" applyNumberFormat="1" applyFont="1" applyFill="1" applyBorder="1" applyAlignment="1">
      <alignment horizontal="center"/>
    </xf>
    <xf numFmtId="165" fontId="12" fillId="0" borderId="0" xfId="0" applyNumberFormat="1" applyFont="1" applyFill="1" applyBorder="1" applyAlignment="1">
      <alignment horizontal="center"/>
    </xf>
    <xf numFmtId="3" fontId="12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14" fontId="12" fillId="0" borderId="9" xfId="0" applyNumberFormat="1" applyFont="1" applyFill="1" applyBorder="1" applyAlignment="1">
      <alignment horizontal="center"/>
    </xf>
    <xf numFmtId="4" fontId="0" fillId="0" borderId="0" xfId="0" applyNumberFormat="1"/>
    <xf numFmtId="4" fontId="0" fillId="0" borderId="0" xfId="0" applyNumberFormat="1" applyAlignment="1">
      <alignment horizontal="center" vertical="center" wrapText="1"/>
    </xf>
    <xf numFmtId="4" fontId="14" fillId="0" borderId="0" xfId="0" applyNumberFormat="1" applyFon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14" fontId="15" fillId="0" borderId="0" xfId="0" applyNumberFormat="1" applyFont="1" applyFill="1" applyBorder="1" applyAlignment="1">
      <alignment horizontal="center" vertical="center"/>
    </xf>
    <xf numFmtId="10" fontId="16" fillId="0" borderId="0" xfId="0" applyNumberFormat="1" applyFont="1"/>
    <xf numFmtId="0" fontId="14" fillId="0" borderId="0" xfId="0" applyFont="1"/>
    <xf numFmtId="0" fontId="14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/>
    <xf numFmtId="0" fontId="12" fillId="0" borderId="23" xfId="0" applyFont="1" applyBorder="1" applyAlignment="1">
      <alignment vertical="center" wrapText="1"/>
    </xf>
    <xf numFmtId="0" fontId="12" fillId="0" borderId="24" xfId="0" applyFont="1" applyBorder="1" applyAlignment="1">
      <alignment vertical="center" wrapText="1"/>
    </xf>
    <xf numFmtId="2" fontId="12" fillId="0" borderId="0" xfId="0" applyNumberFormat="1" applyFont="1" applyAlignment="1">
      <alignment wrapText="1"/>
    </xf>
    <xf numFmtId="0" fontId="12" fillId="3" borderId="7" xfId="0" applyFont="1" applyFill="1" applyBorder="1" applyAlignment="1">
      <alignment horizontal="center"/>
    </xf>
    <xf numFmtId="0" fontId="12" fillId="0" borderId="1" xfId="0" applyFont="1" applyFill="1" applyBorder="1" applyAlignment="1">
      <alignment vertical="center" wrapText="1"/>
    </xf>
    <xf numFmtId="0" fontId="12" fillId="0" borderId="10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vertical="center" wrapText="1"/>
    </xf>
    <xf numFmtId="0" fontId="12" fillId="0" borderId="9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0" fontId="12" fillId="0" borderId="8" xfId="0" applyFont="1" applyFill="1" applyBorder="1" applyAlignment="1">
      <alignment vertical="center" wrapText="1"/>
    </xf>
    <xf numFmtId="3" fontId="12" fillId="0" borderId="3" xfId="0" applyNumberFormat="1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2" fillId="0" borderId="10" xfId="0" applyNumberFormat="1" applyFont="1" applyFill="1" applyBorder="1" applyAlignment="1">
      <alignment horizontal="center"/>
    </xf>
    <xf numFmtId="4" fontId="12" fillId="0" borderId="9" xfId="0" applyNumberFormat="1" applyFont="1" applyFill="1" applyBorder="1" applyAlignment="1">
      <alignment horizontal="center"/>
    </xf>
    <xf numFmtId="3" fontId="12" fillId="0" borderId="8" xfId="0" applyNumberFormat="1" applyFont="1" applyFill="1" applyBorder="1" applyAlignment="1">
      <alignment horizontal="center"/>
    </xf>
    <xf numFmtId="0" fontId="13" fillId="0" borderId="0" xfId="0" applyFont="1"/>
    <xf numFmtId="0" fontId="12" fillId="0" borderId="0" xfId="0" applyFont="1" applyAlignment="1">
      <alignment horizontal="center"/>
    </xf>
    <xf numFmtId="3" fontId="12" fillId="0" borderId="10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49" fontId="9" fillId="2" borderId="2" xfId="0" applyNumberFormat="1" applyFont="1" applyFill="1" applyBorder="1" applyAlignment="1">
      <alignment horizontal="center" vertical="center"/>
    </xf>
    <xf numFmtId="49" fontId="9" fillId="2" borderId="8" xfId="0" applyNumberFormat="1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8" xfId="0" applyNumberFormat="1" applyFont="1" applyFill="1" applyBorder="1" applyAlignment="1">
      <alignment horizontal="center" vertical="center" wrapText="1"/>
    </xf>
    <xf numFmtId="49" fontId="12" fillId="2" borderId="6" xfId="0" applyNumberFormat="1" applyFont="1" applyFill="1" applyBorder="1" applyAlignment="1">
      <alignment horizontal="center" vertical="center" wrapText="1"/>
    </xf>
    <xf numFmtId="49" fontId="9" fillId="2" borderId="9" xfId="0" applyNumberFormat="1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wrapText="1"/>
    </xf>
    <xf numFmtId="0" fontId="11" fillId="2" borderId="12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8" xfId="0" applyNumberFormat="1" applyFont="1" applyFill="1" applyBorder="1" applyAlignment="1">
      <alignment horizontal="center" vertical="center" wrapText="1"/>
    </xf>
    <xf numFmtId="49" fontId="9" fillId="2" borderId="6" xfId="0" applyNumberFormat="1" applyFont="1" applyFill="1" applyBorder="1" applyAlignment="1">
      <alignment horizontal="center" vertical="center" wrapText="1"/>
    </xf>
    <xf numFmtId="49" fontId="9" fillId="2" borderId="20" xfId="0" applyNumberFormat="1" applyFont="1" applyFill="1" applyBorder="1" applyAlignment="1">
      <alignment horizontal="center" vertical="center"/>
    </xf>
    <xf numFmtId="49" fontId="9" fillId="2" borderId="27" xfId="0" applyNumberFormat="1" applyFont="1" applyFill="1" applyBorder="1" applyAlignment="1">
      <alignment horizontal="center" vertical="center"/>
    </xf>
    <xf numFmtId="49" fontId="9" fillId="2" borderId="26" xfId="0" applyNumberFormat="1" applyFont="1" applyFill="1" applyBorder="1" applyAlignment="1">
      <alignment horizontal="center" vertical="center"/>
    </xf>
    <xf numFmtId="49" fontId="9" fillId="2" borderId="21" xfId="0" applyNumberFormat="1" applyFont="1" applyFill="1" applyBorder="1" applyAlignment="1">
      <alignment horizontal="center" vertical="center"/>
    </xf>
    <xf numFmtId="49" fontId="9" fillId="2" borderId="16" xfId="0" applyNumberFormat="1" applyFont="1" applyFill="1" applyBorder="1" applyAlignment="1">
      <alignment horizontal="center" vertical="center"/>
    </xf>
  </cellXfs>
  <cellStyles count="5">
    <cellStyle name="Čárka 2" xfId="1"/>
    <cellStyle name="Čárka 2 2" xfId="3"/>
    <cellStyle name="Čárka 2 3" xfId="4"/>
    <cellStyle name="Čárka 3" xfId="2"/>
    <cellStyle name="Normální" xfId="0" builtinId="0"/>
  </cellStyles>
  <dxfs count="0"/>
  <tableStyles count="0" defaultTableStyle="TableStyleMedium2" defaultPivotStyle="PivotStyleLight16"/>
  <colors>
    <mruColors>
      <color rgb="FFFFFF00"/>
      <color rgb="FF9CC2E5"/>
      <color rgb="FF00FFFF"/>
      <color rgb="FFFF6600"/>
      <color rgb="FFFF9900"/>
      <color rgb="FFFFCC66"/>
      <color rgb="FFFFCCFF"/>
      <color rgb="FFCCFF33"/>
      <color rgb="FF99CC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449580</xdr:colOff>
      <xdr:row>0</xdr:row>
      <xdr:rowOff>12700</xdr:rowOff>
    </xdr:from>
    <xdr:to>
      <xdr:col>9</xdr:col>
      <xdr:colOff>205740</xdr:colOff>
      <xdr:row>12</xdr:row>
      <xdr:rowOff>4127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F199A93E-96A6-48CE-A559-37458A79F15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516" b="12634"/>
        <a:stretch>
          <a:fillRect/>
        </a:stretch>
      </xdr:blipFill>
      <xdr:spPr>
        <a:xfrm>
          <a:off x="2887980" y="12700"/>
          <a:ext cx="2804160" cy="2065020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204106</xdr:colOff>
      <xdr:row>0</xdr:row>
      <xdr:rowOff>54426</xdr:rowOff>
    </xdr:from>
    <xdr:to>
      <xdr:col>10</xdr:col>
      <xdr:colOff>1162852</xdr:colOff>
      <xdr:row>0</xdr:row>
      <xdr:rowOff>1809750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106" y="54426"/>
          <a:ext cx="14116853" cy="1755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2:N22"/>
  <sheetViews>
    <sheetView showGridLines="0" zoomScale="80" zoomScaleNormal="80" workbookViewId="0">
      <selection activeCell="A19" sqref="A19:N19"/>
    </sheetView>
  </sheetViews>
  <sheetFormatPr defaultRowHeight="14.4" x14ac:dyDescent="0.3"/>
  <sheetData>
    <row r="12" spans="1:14" ht="2.4" customHeight="1" x14ac:dyDescent="0.3"/>
    <row r="14" spans="1:14" ht="69.599999999999994" customHeight="1" x14ac:dyDescent="0.3">
      <c r="A14" s="142" t="s">
        <v>1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</row>
    <row r="15" spans="1:14" s="4" customFormat="1" ht="28.8" x14ac:dyDescent="0.55000000000000004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2"/>
    </row>
    <row r="16" spans="1:14" ht="33" x14ac:dyDescent="0.3">
      <c r="A16" s="142" t="s">
        <v>2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</row>
    <row r="17" spans="1:14" ht="26.1" customHeight="1" x14ac:dyDescent="0.3">
      <c r="A17" s="1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1"/>
    </row>
    <row r="18" spans="1:14" ht="30" x14ac:dyDescent="0.3">
      <c r="A18" s="143" t="s">
        <v>4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</row>
    <row r="19" spans="1:14" ht="93" customHeight="1" x14ac:dyDescent="0.3">
      <c r="A19" s="144" t="s">
        <v>23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</row>
    <row r="20" spans="1:14" ht="30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2" spans="1:14" ht="20.399999999999999" x14ac:dyDescent="0.3">
      <c r="A22" s="145" t="s">
        <v>3</v>
      </c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</row>
  </sheetData>
  <mergeCells count="5">
    <mergeCell ref="A14:N14"/>
    <mergeCell ref="A16:N16"/>
    <mergeCell ref="A18:N18"/>
    <mergeCell ref="A19:N19"/>
    <mergeCell ref="A22:N2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66"/>
    <pageSetUpPr fitToPage="1"/>
  </sheetPr>
  <dimension ref="A1:P94"/>
  <sheetViews>
    <sheetView tabSelected="1" zoomScale="93" zoomScaleNormal="93" workbookViewId="0">
      <pane xSplit="6" ySplit="8" topLeftCell="G30" activePane="bottomRight" state="frozen"/>
      <selection pane="topRight" activeCell="G1" sqref="G1"/>
      <selection pane="bottomLeft" activeCell="A8" sqref="A8"/>
      <selection pane="bottomRight" activeCell="D31" sqref="D31"/>
    </sheetView>
  </sheetViews>
  <sheetFormatPr defaultRowHeight="14.4" x14ac:dyDescent="0.3"/>
  <cols>
    <col min="1" max="1" width="12.109375" customWidth="1"/>
    <col min="2" max="2" width="38.33203125" customWidth="1"/>
    <col min="3" max="3" width="15.109375" customWidth="1"/>
    <col min="4" max="4" width="10.88671875" customWidth="1"/>
    <col min="5" max="5" width="49.5546875" customWidth="1"/>
    <col min="6" max="6" width="13.5546875" customWidth="1"/>
    <col min="7" max="7" width="14.88671875" customWidth="1"/>
    <col min="8" max="8" width="14.44140625" style="13" customWidth="1"/>
    <col min="9" max="9" width="14.109375" customWidth="1"/>
    <col min="10" max="10" width="14" customWidth="1"/>
    <col min="11" max="11" width="18.5546875" customWidth="1"/>
    <col min="12" max="12" width="12.109375" customWidth="1"/>
    <col min="14" max="14" width="11.109375" style="113" bestFit="1" customWidth="1"/>
  </cols>
  <sheetData>
    <row r="1" spans="1:16" ht="147.75" customHeight="1" x14ac:dyDescent="0.3">
      <c r="A1" s="146"/>
      <c r="B1" s="146"/>
      <c r="C1" s="146"/>
      <c r="D1" s="146"/>
      <c r="E1" s="146"/>
      <c r="F1" s="146"/>
      <c r="G1" s="146"/>
      <c r="H1" s="146"/>
      <c r="I1" s="146"/>
      <c r="J1" s="146"/>
      <c r="K1" s="146"/>
    </row>
    <row r="2" spans="1:16" x14ac:dyDescent="0.3">
      <c r="A2" s="7" t="s">
        <v>5</v>
      </c>
      <c r="B2" s="7"/>
      <c r="C2" s="7"/>
      <c r="D2" s="7"/>
      <c r="E2" s="7"/>
      <c r="F2" s="7"/>
      <c r="G2" s="7"/>
      <c r="H2" s="10"/>
      <c r="I2" s="7"/>
      <c r="J2" s="7"/>
      <c r="K2" s="7"/>
    </row>
    <row r="3" spans="1:16" ht="17.399999999999999" x14ac:dyDescent="0.3">
      <c r="A3" s="8" t="s">
        <v>6</v>
      </c>
      <c r="B3" s="8"/>
      <c r="C3" s="8"/>
      <c r="D3" s="7"/>
      <c r="E3" s="7"/>
      <c r="F3" s="7"/>
      <c r="G3" s="7"/>
      <c r="H3" s="10"/>
      <c r="I3" s="7"/>
      <c r="J3" s="7"/>
      <c r="K3" s="7"/>
    </row>
    <row r="4" spans="1:16" x14ac:dyDescent="0.3">
      <c r="A4" s="9" t="s">
        <v>126</v>
      </c>
      <c r="B4" s="9"/>
      <c r="C4" s="9"/>
      <c r="D4" s="7"/>
      <c r="E4" s="7"/>
      <c r="F4" s="7"/>
      <c r="G4" s="7"/>
      <c r="H4" s="10"/>
      <c r="I4" s="7"/>
      <c r="J4" s="7"/>
      <c r="K4" s="7"/>
    </row>
    <row r="5" spans="1:16" x14ac:dyDescent="0.3">
      <c r="A5" s="139" t="s">
        <v>133</v>
      </c>
      <c r="B5" s="9"/>
      <c r="C5" s="9"/>
      <c r="D5" s="7"/>
      <c r="E5" s="7"/>
      <c r="F5" s="7"/>
      <c r="G5" s="7"/>
      <c r="H5" s="10"/>
      <c r="I5" s="7"/>
      <c r="J5" s="7"/>
      <c r="K5" s="7"/>
    </row>
    <row r="6" spans="1:16" ht="15" thickBot="1" x14ac:dyDescent="0.35">
      <c r="A6" s="7"/>
      <c r="B6" s="7"/>
      <c r="C6" s="7"/>
      <c r="D6" s="7"/>
      <c r="E6" s="7"/>
      <c r="F6" s="7"/>
      <c r="G6" s="7"/>
      <c r="H6" s="10"/>
      <c r="I6" s="7"/>
      <c r="J6" s="7"/>
      <c r="K6" s="7"/>
    </row>
    <row r="7" spans="1:16" ht="15" thickBot="1" x14ac:dyDescent="0.35">
      <c r="A7" s="158" t="s">
        <v>0</v>
      </c>
      <c r="B7" s="14"/>
      <c r="C7" s="23"/>
      <c r="D7" s="160" t="s">
        <v>7</v>
      </c>
      <c r="E7" s="156"/>
      <c r="F7" s="157"/>
      <c r="G7" s="155" t="s">
        <v>8</v>
      </c>
      <c r="H7" s="156"/>
      <c r="I7" s="156"/>
      <c r="J7" s="156"/>
      <c r="K7" s="157"/>
      <c r="L7" s="110"/>
    </row>
    <row r="8" spans="1:16" s="11" customFormat="1" ht="45.75" customHeight="1" thickBot="1" x14ac:dyDescent="0.3">
      <c r="A8" s="159"/>
      <c r="B8" s="15" t="s">
        <v>24</v>
      </c>
      <c r="C8" s="22" t="s">
        <v>25</v>
      </c>
      <c r="D8" s="17" t="s">
        <v>22</v>
      </c>
      <c r="E8" s="61" t="s">
        <v>9</v>
      </c>
      <c r="F8" s="23" t="s">
        <v>10</v>
      </c>
      <c r="G8" s="17" t="s">
        <v>11</v>
      </c>
      <c r="H8" s="23" t="s">
        <v>12</v>
      </c>
      <c r="I8" s="17" t="s">
        <v>13</v>
      </c>
      <c r="J8" s="17" t="s">
        <v>14</v>
      </c>
      <c r="K8" s="39" t="s">
        <v>15</v>
      </c>
      <c r="L8" s="111"/>
      <c r="N8" s="114"/>
    </row>
    <row r="9" spans="1:16" ht="15" customHeight="1" x14ac:dyDescent="0.3">
      <c r="A9" s="147" t="s">
        <v>16</v>
      </c>
      <c r="B9" s="161" t="s">
        <v>127</v>
      </c>
      <c r="C9" s="147" t="s">
        <v>26</v>
      </c>
      <c r="D9" s="41">
        <v>305002</v>
      </c>
      <c r="E9" s="121" t="s">
        <v>28</v>
      </c>
      <c r="F9" s="51" t="s">
        <v>71</v>
      </c>
      <c r="G9" s="32" t="s">
        <v>130</v>
      </c>
      <c r="H9" s="44" t="s">
        <v>130</v>
      </c>
      <c r="I9" s="32" t="s">
        <v>130</v>
      </c>
      <c r="J9" s="68" t="s">
        <v>130</v>
      </c>
      <c r="K9" s="69" t="s">
        <v>130</v>
      </c>
      <c r="L9" s="110"/>
    </row>
    <row r="10" spans="1:16" ht="28.2" x14ac:dyDescent="0.3">
      <c r="A10" s="148"/>
      <c r="B10" s="162"/>
      <c r="C10" s="148"/>
      <c r="D10" s="19">
        <v>309401</v>
      </c>
      <c r="E10" s="122" t="s">
        <v>29</v>
      </c>
      <c r="F10" s="27" t="s">
        <v>72</v>
      </c>
      <c r="G10" s="32" t="s">
        <v>130</v>
      </c>
      <c r="H10" s="32" t="s">
        <v>130</v>
      </c>
      <c r="I10" s="32" t="s">
        <v>130</v>
      </c>
      <c r="J10" s="69" t="s">
        <v>130</v>
      </c>
      <c r="K10" s="69" t="s">
        <v>130</v>
      </c>
      <c r="L10" s="110"/>
    </row>
    <row r="11" spans="1:16" ht="28.2" x14ac:dyDescent="0.3">
      <c r="A11" s="148"/>
      <c r="B11" s="162"/>
      <c r="C11" s="148"/>
      <c r="D11" s="63">
        <v>304002</v>
      </c>
      <c r="E11" s="123" t="s">
        <v>70</v>
      </c>
      <c r="F11" s="27" t="s">
        <v>73</v>
      </c>
      <c r="G11" s="32" t="s">
        <v>130</v>
      </c>
      <c r="H11" s="32" t="s">
        <v>130</v>
      </c>
      <c r="I11" s="32" t="s">
        <v>130</v>
      </c>
      <c r="J11" s="69" t="s">
        <v>130</v>
      </c>
      <c r="K11" s="69" t="s">
        <v>130</v>
      </c>
      <c r="L11" s="110"/>
      <c r="O11" s="12"/>
    </row>
    <row r="12" spans="1:16" ht="27.6" x14ac:dyDescent="0.3">
      <c r="A12" s="148"/>
      <c r="B12" s="162"/>
      <c r="C12" s="154"/>
      <c r="D12" s="19">
        <v>309101</v>
      </c>
      <c r="E12" s="122" t="s">
        <v>74</v>
      </c>
      <c r="F12" s="27" t="s">
        <v>75</v>
      </c>
      <c r="G12" s="32" t="s">
        <v>130</v>
      </c>
      <c r="H12" s="32" t="s">
        <v>130</v>
      </c>
      <c r="I12" s="32" t="s">
        <v>130</v>
      </c>
      <c r="J12" s="69" t="s">
        <v>130</v>
      </c>
      <c r="K12" s="69" t="s">
        <v>130</v>
      </c>
      <c r="L12" s="110"/>
    </row>
    <row r="13" spans="1:16" ht="28.2" x14ac:dyDescent="0.3">
      <c r="A13" s="148"/>
      <c r="B13" s="162"/>
      <c r="C13" s="150" t="s">
        <v>27</v>
      </c>
      <c r="D13" s="19">
        <v>309201</v>
      </c>
      <c r="E13" s="122" t="s">
        <v>31</v>
      </c>
      <c r="F13" s="27" t="s">
        <v>76</v>
      </c>
      <c r="G13" s="32" t="s">
        <v>130</v>
      </c>
      <c r="H13" s="32" t="s">
        <v>130</v>
      </c>
      <c r="I13" s="32" t="s">
        <v>130</v>
      </c>
      <c r="J13" s="69" t="s">
        <v>130</v>
      </c>
      <c r="K13" s="85" t="s">
        <v>130</v>
      </c>
      <c r="L13" s="110"/>
    </row>
    <row r="14" spans="1:16" ht="28.2" x14ac:dyDescent="0.3">
      <c r="A14" s="148"/>
      <c r="B14" s="162"/>
      <c r="C14" s="148"/>
      <c r="D14" s="19">
        <v>309301</v>
      </c>
      <c r="E14" s="122" t="s">
        <v>67</v>
      </c>
      <c r="F14" s="27" t="s">
        <v>77</v>
      </c>
      <c r="G14" s="32" t="s">
        <v>130</v>
      </c>
      <c r="H14" s="32" t="s">
        <v>130</v>
      </c>
      <c r="I14" s="32" t="s">
        <v>130</v>
      </c>
      <c r="J14" s="69" t="s">
        <v>130</v>
      </c>
      <c r="K14" s="85" t="s">
        <v>130</v>
      </c>
      <c r="L14" s="110"/>
    </row>
    <row r="15" spans="1:16" ht="15" thickBot="1" x14ac:dyDescent="0.35">
      <c r="A15" s="149"/>
      <c r="B15" s="163"/>
      <c r="C15" s="148"/>
      <c r="D15" s="21">
        <v>305150</v>
      </c>
      <c r="E15" s="62" t="s">
        <v>30</v>
      </c>
      <c r="F15" s="29" t="s">
        <v>78</v>
      </c>
      <c r="G15" s="33" t="s">
        <v>130</v>
      </c>
      <c r="H15" s="33" t="s">
        <v>130</v>
      </c>
      <c r="I15" s="33" t="s">
        <v>130</v>
      </c>
      <c r="J15" s="70" t="s">
        <v>130</v>
      </c>
      <c r="K15" s="89" t="s">
        <v>130</v>
      </c>
      <c r="L15" s="110"/>
      <c r="P15" s="116"/>
    </row>
    <row r="16" spans="1:16" ht="27.6" x14ac:dyDescent="0.3">
      <c r="A16" s="147" t="s">
        <v>17</v>
      </c>
      <c r="B16" s="151" t="s">
        <v>134</v>
      </c>
      <c r="C16" s="60" t="s">
        <v>26</v>
      </c>
      <c r="D16" s="41">
        <v>444001</v>
      </c>
      <c r="E16" s="125" t="s">
        <v>32</v>
      </c>
      <c r="F16" s="42" t="s">
        <v>79</v>
      </c>
      <c r="G16" s="43">
        <f>0</f>
        <v>0</v>
      </c>
      <c r="H16" s="44" t="s">
        <v>128</v>
      </c>
      <c r="I16" s="43">
        <v>1.1299999999999999</v>
      </c>
      <c r="J16" s="68" t="s">
        <v>129</v>
      </c>
      <c r="K16" s="75">
        <v>0</v>
      </c>
      <c r="L16" s="112"/>
      <c r="O16" s="118"/>
      <c r="P16" s="117"/>
    </row>
    <row r="17" spans="1:16" ht="27.6" x14ac:dyDescent="0.3">
      <c r="A17" s="148"/>
      <c r="B17" s="152"/>
      <c r="C17" s="150" t="s">
        <v>27</v>
      </c>
      <c r="D17" s="19">
        <v>444011</v>
      </c>
      <c r="E17" s="126" t="s">
        <v>33</v>
      </c>
      <c r="F17" s="28" t="s">
        <v>80</v>
      </c>
      <c r="G17" s="76">
        <f>0</f>
        <v>0</v>
      </c>
      <c r="H17" s="32" t="s">
        <v>128</v>
      </c>
      <c r="I17" s="87">
        <v>30000</v>
      </c>
      <c r="J17" s="69" t="s">
        <v>129</v>
      </c>
      <c r="K17" s="136">
        <v>0</v>
      </c>
      <c r="L17" s="110"/>
      <c r="O17" s="118"/>
    </row>
    <row r="18" spans="1:16" ht="15" thickBot="1" x14ac:dyDescent="0.35">
      <c r="A18" s="149"/>
      <c r="B18" s="153"/>
      <c r="C18" s="149"/>
      <c r="D18" s="21">
        <v>426001</v>
      </c>
      <c r="E18" s="127" t="s">
        <v>34</v>
      </c>
      <c r="F18" s="46" t="s">
        <v>81</v>
      </c>
      <c r="G18" s="30">
        <v>0</v>
      </c>
      <c r="H18" s="33" t="s">
        <v>130</v>
      </c>
      <c r="I18" s="124">
        <v>0</v>
      </c>
      <c r="J18" s="74" t="s">
        <v>130</v>
      </c>
      <c r="K18" s="30" t="s">
        <v>130</v>
      </c>
      <c r="L18" s="110"/>
      <c r="O18" s="118"/>
    </row>
    <row r="19" spans="1:16" ht="27.6" x14ac:dyDescent="0.3">
      <c r="A19" s="148" t="s">
        <v>18</v>
      </c>
      <c r="B19" s="152" t="s">
        <v>135</v>
      </c>
      <c r="C19" s="148" t="s">
        <v>26</v>
      </c>
      <c r="D19" s="18">
        <v>509001</v>
      </c>
      <c r="E19" s="128" t="s">
        <v>36</v>
      </c>
      <c r="F19" s="26" t="s">
        <v>80</v>
      </c>
      <c r="G19" s="24">
        <v>0</v>
      </c>
      <c r="H19" s="31" t="s">
        <v>128</v>
      </c>
      <c r="I19" s="24">
        <v>45</v>
      </c>
      <c r="J19" s="36">
        <v>47483</v>
      </c>
      <c r="K19" s="24">
        <v>20</v>
      </c>
      <c r="L19" s="112"/>
      <c r="N19" s="118"/>
      <c r="O19" s="119"/>
      <c r="P19" s="120"/>
    </row>
    <row r="20" spans="1:16" x14ac:dyDescent="0.3">
      <c r="A20" s="148"/>
      <c r="B20" s="152"/>
      <c r="C20" s="148"/>
      <c r="D20" s="19">
        <v>509011</v>
      </c>
      <c r="E20" s="126" t="s">
        <v>37</v>
      </c>
      <c r="F20" s="28" t="s">
        <v>80</v>
      </c>
      <c r="G20" s="25">
        <v>0</v>
      </c>
      <c r="H20" s="32" t="s">
        <v>128</v>
      </c>
      <c r="I20" s="25">
        <v>5</v>
      </c>
      <c r="J20" s="37">
        <v>47483</v>
      </c>
      <c r="K20" s="25">
        <v>0</v>
      </c>
      <c r="L20" s="110"/>
      <c r="N20" s="118"/>
      <c r="O20" s="118"/>
    </row>
    <row r="21" spans="1:16" x14ac:dyDescent="0.3">
      <c r="A21" s="148"/>
      <c r="B21" s="152"/>
      <c r="C21" s="154"/>
      <c r="D21" s="19">
        <v>500002</v>
      </c>
      <c r="E21" s="126" t="s">
        <v>35</v>
      </c>
      <c r="F21" s="28" t="s">
        <v>82</v>
      </c>
      <c r="G21" s="25">
        <v>0</v>
      </c>
      <c r="H21" s="32" t="s">
        <v>128</v>
      </c>
      <c r="I21" s="25">
        <f>1+1</f>
        <v>2</v>
      </c>
      <c r="J21" s="37">
        <v>47483</v>
      </c>
      <c r="K21" s="25">
        <v>1</v>
      </c>
      <c r="L21" s="110"/>
      <c r="O21" s="118"/>
      <c r="P21" s="120"/>
    </row>
    <row r="22" spans="1:16" ht="27.6" x14ac:dyDescent="0.3">
      <c r="A22" s="148"/>
      <c r="B22" s="152"/>
      <c r="C22" s="150" t="s">
        <v>27</v>
      </c>
      <c r="D22" s="19">
        <v>500401</v>
      </c>
      <c r="E22" s="126" t="s">
        <v>83</v>
      </c>
      <c r="F22" s="28" t="s">
        <v>84</v>
      </c>
      <c r="G22" s="85">
        <v>0</v>
      </c>
      <c r="H22" s="32" t="s">
        <v>128</v>
      </c>
      <c r="I22" s="85">
        <v>45</v>
      </c>
      <c r="J22" s="37">
        <v>47483</v>
      </c>
      <c r="K22" s="85">
        <v>0</v>
      </c>
      <c r="L22" s="112"/>
      <c r="O22" s="118"/>
    </row>
    <row r="23" spans="1:16" ht="28.2" thickBot="1" x14ac:dyDescent="0.35">
      <c r="A23" s="148"/>
      <c r="B23" s="153"/>
      <c r="C23" s="149"/>
      <c r="D23" s="21">
        <v>323000</v>
      </c>
      <c r="E23" s="127" t="s">
        <v>38</v>
      </c>
      <c r="F23" s="46" t="s">
        <v>85</v>
      </c>
      <c r="G23" s="30">
        <v>0</v>
      </c>
      <c r="H23" s="33" t="s">
        <v>130</v>
      </c>
      <c r="I23" s="30">
        <v>0</v>
      </c>
      <c r="J23" s="70" t="s">
        <v>130</v>
      </c>
      <c r="K23" s="30" t="s">
        <v>130</v>
      </c>
      <c r="L23" s="110"/>
      <c r="O23" s="118"/>
    </row>
    <row r="24" spans="1:16" ht="27.6" x14ac:dyDescent="0.3">
      <c r="A24" s="148"/>
      <c r="B24" s="151" t="s">
        <v>136</v>
      </c>
      <c r="C24" s="147" t="s">
        <v>26</v>
      </c>
      <c r="D24" s="41">
        <v>509021</v>
      </c>
      <c r="E24" s="125" t="s">
        <v>86</v>
      </c>
      <c r="F24" s="42" t="s">
        <v>80</v>
      </c>
      <c r="G24" s="43">
        <f>0</f>
        <v>0</v>
      </c>
      <c r="H24" s="44" t="s">
        <v>128</v>
      </c>
      <c r="I24" s="43">
        <f>114+80+96</f>
        <v>290</v>
      </c>
      <c r="J24" s="68" t="s">
        <v>129</v>
      </c>
      <c r="K24" s="43">
        <v>96</v>
      </c>
      <c r="L24" s="112"/>
      <c r="N24" s="118"/>
      <c r="O24" s="118"/>
      <c r="P24" s="120"/>
    </row>
    <row r="25" spans="1:16" ht="27.6" x14ac:dyDescent="0.3">
      <c r="A25" s="148"/>
      <c r="B25" s="152"/>
      <c r="C25" s="148"/>
      <c r="D25" s="19">
        <v>509031</v>
      </c>
      <c r="E25" s="126" t="s">
        <v>87</v>
      </c>
      <c r="F25" s="28" t="s">
        <v>80</v>
      </c>
      <c r="G25" s="25">
        <v>0</v>
      </c>
      <c r="H25" s="32" t="s">
        <v>130</v>
      </c>
      <c r="I25" s="25">
        <v>0</v>
      </c>
      <c r="J25" s="69" t="s">
        <v>130</v>
      </c>
      <c r="K25" s="85" t="s">
        <v>130</v>
      </c>
      <c r="L25" s="110"/>
      <c r="N25" s="118"/>
      <c r="O25" s="118"/>
    </row>
    <row r="26" spans="1:16" x14ac:dyDescent="0.3">
      <c r="A26" s="148"/>
      <c r="B26" s="152"/>
      <c r="C26" s="148"/>
      <c r="D26" s="19">
        <v>500002</v>
      </c>
      <c r="E26" s="126" t="s">
        <v>35</v>
      </c>
      <c r="F26" s="28" t="s">
        <v>82</v>
      </c>
      <c r="G26" s="25">
        <f>0</f>
        <v>0</v>
      </c>
      <c r="H26" s="32" t="s">
        <v>128</v>
      </c>
      <c r="I26" s="25">
        <f>1+1+1</f>
        <v>3</v>
      </c>
      <c r="J26" s="69" t="s">
        <v>129</v>
      </c>
      <c r="K26" s="25">
        <v>1</v>
      </c>
      <c r="L26" s="112"/>
      <c r="P26" s="120"/>
    </row>
    <row r="27" spans="1:16" x14ac:dyDescent="0.3">
      <c r="A27" s="148"/>
      <c r="B27" s="152"/>
      <c r="C27" s="148"/>
      <c r="D27" s="19">
        <v>509041</v>
      </c>
      <c r="E27" s="126" t="s">
        <v>88</v>
      </c>
      <c r="F27" s="28" t="s">
        <v>89</v>
      </c>
      <c r="G27" s="25">
        <v>0</v>
      </c>
      <c r="H27" s="32" t="s">
        <v>130</v>
      </c>
      <c r="I27" s="25">
        <v>0</v>
      </c>
      <c r="J27" s="69" t="s">
        <v>130</v>
      </c>
      <c r="K27" s="85" t="s">
        <v>130</v>
      </c>
      <c r="L27" s="110"/>
    </row>
    <row r="28" spans="1:16" x14ac:dyDescent="0.3">
      <c r="A28" s="148"/>
      <c r="B28" s="152"/>
      <c r="C28" s="154"/>
      <c r="D28" s="19">
        <v>509051</v>
      </c>
      <c r="E28" s="126" t="s">
        <v>90</v>
      </c>
      <c r="F28" s="28" t="s">
        <v>89</v>
      </c>
      <c r="G28" s="25">
        <f>0</f>
        <v>0</v>
      </c>
      <c r="H28" s="32" t="s">
        <v>128</v>
      </c>
      <c r="I28" s="34">
        <v>8</v>
      </c>
      <c r="J28" s="69" t="s">
        <v>129</v>
      </c>
      <c r="K28" s="25">
        <v>4</v>
      </c>
      <c r="L28" s="112"/>
    </row>
    <row r="29" spans="1:16" ht="27.6" x14ac:dyDescent="0.3">
      <c r="A29" s="148"/>
      <c r="B29" s="152"/>
      <c r="C29" s="150" t="s">
        <v>27</v>
      </c>
      <c r="D29" s="19">
        <v>500501</v>
      </c>
      <c r="E29" s="126" t="s">
        <v>39</v>
      </c>
      <c r="F29" s="28" t="s">
        <v>84</v>
      </c>
      <c r="G29" s="85">
        <v>0</v>
      </c>
      <c r="H29" s="32" t="s">
        <v>128</v>
      </c>
      <c r="I29" s="87">
        <v>500</v>
      </c>
      <c r="J29" s="69" t="s">
        <v>129</v>
      </c>
      <c r="K29" s="85">
        <v>0</v>
      </c>
      <c r="L29" s="110"/>
    </row>
    <row r="30" spans="1:16" ht="28.2" thickBot="1" x14ac:dyDescent="0.35">
      <c r="A30" s="148"/>
      <c r="B30" s="153"/>
      <c r="C30" s="149"/>
      <c r="D30" s="21">
        <v>323000</v>
      </c>
      <c r="E30" s="127" t="s">
        <v>38</v>
      </c>
      <c r="F30" s="46" t="s">
        <v>85</v>
      </c>
      <c r="G30" s="30">
        <v>0</v>
      </c>
      <c r="H30" s="33" t="s">
        <v>130</v>
      </c>
      <c r="I30" s="35">
        <v>0</v>
      </c>
      <c r="J30" s="70" t="s">
        <v>130</v>
      </c>
      <c r="K30" s="89" t="s">
        <v>130</v>
      </c>
      <c r="L30" s="110"/>
    </row>
    <row r="31" spans="1:16" ht="27.75" customHeight="1" x14ac:dyDescent="0.3">
      <c r="A31" s="148"/>
      <c r="B31" s="151" t="s">
        <v>137</v>
      </c>
      <c r="C31" s="147" t="s">
        <v>26</v>
      </c>
      <c r="D31" s="41">
        <v>509021</v>
      </c>
      <c r="E31" s="125" t="s">
        <v>86</v>
      </c>
      <c r="F31" s="42" t="s">
        <v>80</v>
      </c>
      <c r="G31" s="43">
        <f>0</f>
        <v>0</v>
      </c>
      <c r="H31" s="44" t="s">
        <v>128</v>
      </c>
      <c r="I31" s="68" t="s">
        <v>147</v>
      </c>
      <c r="J31" s="45">
        <v>47483</v>
      </c>
      <c r="K31" s="43">
        <v>0</v>
      </c>
      <c r="L31" s="110"/>
    </row>
    <row r="32" spans="1:16" ht="27.6" x14ac:dyDescent="0.3">
      <c r="A32" s="148"/>
      <c r="B32" s="152"/>
      <c r="C32" s="148"/>
      <c r="D32" s="19">
        <v>509031</v>
      </c>
      <c r="E32" s="126" t="s">
        <v>87</v>
      </c>
      <c r="F32" s="28" t="s">
        <v>80</v>
      </c>
      <c r="G32" s="25">
        <v>0</v>
      </c>
      <c r="H32" s="32" t="s">
        <v>128</v>
      </c>
      <c r="I32" s="141">
        <v>10</v>
      </c>
      <c r="J32" s="36">
        <v>47483</v>
      </c>
      <c r="K32" s="25">
        <v>0</v>
      </c>
      <c r="L32" s="110"/>
    </row>
    <row r="33" spans="1:16" x14ac:dyDescent="0.3">
      <c r="A33" s="148"/>
      <c r="B33" s="152"/>
      <c r="C33" s="148"/>
      <c r="D33" s="19">
        <v>500002</v>
      </c>
      <c r="E33" s="126" t="s">
        <v>35</v>
      </c>
      <c r="F33" s="28" t="s">
        <v>82</v>
      </c>
      <c r="G33" s="25">
        <f>0</f>
        <v>0</v>
      </c>
      <c r="H33" s="32" t="s">
        <v>128</v>
      </c>
      <c r="I33" s="34">
        <f>1</f>
        <v>1</v>
      </c>
      <c r="J33" s="37">
        <v>47483</v>
      </c>
      <c r="K33" s="25">
        <v>0</v>
      </c>
      <c r="L33" s="110"/>
    </row>
    <row r="34" spans="1:16" x14ac:dyDescent="0.3">
      <c r="A34" s="148"/>
      <c r="B34" s="152"/>
      <c r="C34" s="148"/>
      <c r="D34" s="19">
        <v>509041</v>
      </c>
      <c r="E34" s="126" t="s">
        <v>88</v>
      </c>
      <c r="F34" s="28" t="s">
        <v>89</v>
      </c>
      <c r="G34" s="25">
        <v>0</v>
      </c>
      <c r="H34" s="32" t="s">
        <v>128</v>
      </c>
      <c r="I34" s="141">
        <v>1</v>
      </c>
      <c r="J34" s="36">
        <v>47483</v>
      </c>
      <c r="K34" s="25">
        <v>0</v>
      </c>
      <c r="L34" s="110"/>
    </row>
    <row r="35" spans="1:16" x14ac:dyDescent="0.3">
      <c r="A35" s="148"/>
      <c r="B35" s="152"/>
      <c r="C35" s="154"/>
      <c r="D35" s="19">
        <v>509051</v>
      </c>
      <c r="E35" s="126" t="s">
        <v>90</v>
      </c>
      <c r="F35" s="28" t="s">
        <v>89</v>
      </c>
      <c r="G35" s="25">
        <f>0</f>
        <v>0</v>
      </c>
      <c r="H35" s="32" t="s">
        <v>128</v>
      </c>
      <c r="I35" s="69" t="s">
        <v>148</v>
      </c>
      <c r="J35" s="37">
        <v>47483</v>
      </c>
      <c r="K35" s="25">
        <v>0</v>
      </c>
      <c r="L35" s="110"/>
    </row>
    <row r="36" spans="1:16" ht="27.6" x14ac:dyDescent="0.3">
      <c r="A36" s="148"/>
      <c r="B36" s="152"/>
      <c r="C36" s="150" t="s">
        <v>27</v>
      </c>
      <c r="D36" s="19">
        <v>323000</v>
      </c>
      <c r="E36" s="129" t="s">
        <v>38</v>
      </c>
      <c r="F36" s="28" t="s">
        <v>85</v>
      </c>
      <c r="G36" s="25">
        <v>0</v>
      </c>
      <c r="H36" s="32" t="s">
        <v>130</v>
      </c>
      <c r="I36" s="25">
        <v>0</v>
      </c>
      <c r="J36" s="69" t="s">
        <v>130</v>
      </c>
      <c r="K36" s="85" t="s">
        <v>130</v>
      </c>
      <c r="L36" s="110"/>
    </row>
    <row r="37" spans="1:16" ht="15" thickBot="1" x14ac:dyDescent="0.35">
      <c r="A37" s="154"/>
      <c r="B37" s="153"/>
      <c r="C37" s="149"/>
      <c r="D37" s="21">
        <v>525201</v>
      </c>
      <c r="E37" s="130" t="s">
        <v>41</v>
      </c>
      <c r="F37" s="46" t="s">
        <v>91</v>
      </c>
      <c r="G37" s="89">
        <f>0</f>
        <v>0</v>
      </c>
      <c r="H37" s="33" t="s">
        <v>128</v>
      </c>
      <c r="I37" s="89">
        <v>800</v>
      </c>
      <c r="J37" s="38">
        <v>47483</v>
      </c>
      <c r="K37" s="89">
        <v>0</v>
      </c>
      <c r="L37" s="110"/>
    </row>
    <row r="38" spans="1:16" x14ac:dyDescent="0.3">
      <c r="A38" s="150" t="s">
        <v>19</v>
      </c>
      <c r="B38" s="161" t="s">
        <v>40</v>
      </c>
      <c r="C38" s="147" t="s">
        <v>26</v>
      </c>
      <c r="D38" s="41">
        <v>553021</v>
      </c>
      <c r="E38" s="131" t="s">
        <v>42</v>
      </c>
      <c r="F38" s="42" t="s">
        <v>92</v>
      </c>
      <c r="G38" s="44" t="s">
        <v>130</v>
      </c>
      <c r="H38" s="44" t="s">
        <v>130</v>
      </c>
      <c r="I38" s="44" t="s">
        <v>130</v>
      </c>
      <c r="J38" s="68" t="s">
        <v>130</v>
      </c>
      <c r="K38" s="68" t="s">
        <v>130</v>
      </c>
      <c r="L38" s="110"/>
    </row>
    <row r="39" spans="1:16" x14ac:dyDescent="0.3">
      <c r="A39" s="148"/>
      <c r="B39" s="162"/>
      <c r="C39" s="148"/>
      <c r="D39" s="19">
        <v>553031</v>
      </c>
      <c r="E39" s="129" t="s">
        <v>43</v>
      </c>
      <c r="F39" s="27" t="s">
        <v>92</v>
      </c>
      <c r="G39" s="32" t="s">
        <v>130</v>
      </c>
      <c r="H39" s="32" t="s">
        <v>130</v>
      </c>
      <c r="I39" s="32" t="s">
        <v>130</v>
      </c>
      <c r="J39" s="69" t="s">
        <v>130</v>
      </c>
      <c r="K39" s="69" t="s">
        <v>130</v>
      </c>
      <c r="L39" s="110"/>
    </row>
    <row r="40" spans="1:16" x14ac:dyDescent="0.3">
      <c r="A40" s="148"/>
      <c r="B40" s="162"/>
      <c r="C40" s="148"/>
      <c r="D40" s="19">
        <v>553052</v>
      </c>
      <c r="E40" s="126" t="s">
        <v>93</v>
      </c>
      <c r="F40" s="27" t="s">
        <v>94</v>
      </c>
      <c r="G40" s="32" t="s">
        <v>130</v>
      </c>
      <c r="H40" s="32" t="s">
        <v>130</v>
      </c>
      <c r="I40" s="32" t="s">
        <v>130</v>
      </c>
      <c r="J40" s="69" t="s">
        <v>130</v>
      </c>
      <c r="K40" s="69" t="s">
        <v>130</v>
      </c>
      <c r="L40" s="110"/>
    </row>
    <row r="41" spans="1:16" x14ac:dyDescent="0.3">
      <c r="A41" s="148"/>
      <c r="B41" s="162"/>
      <c r="C41" s="154"/>
      <c r="D41" s="19">
        <v>553061</v>
      </c>
      <c r="E41" s="126" t="s">
        <v>44</v>
      </c>
      <c r="F41" s="27" t="s">
        <v>94</v>
      </c>
      <c r="G41" s="32" t="s">
        <v>130</v>
      </c>
      <c r="H41" s="32" t="s">
        <v>130</v>
      </c>
      <c r="I41" s="32" t="s">
        <v>130</v>
      </c>
      <c r="J41" s="69" t="s">
        <v>130</v>
      </c>
      <c r="K41" s="69" t="s">
        <v>130</v>
      </c>
      <c r="L41" s="110"/>
    </row>
    <row r="42" spans="1:16" ht="27.6" x14ac:dyDescent="0.3">
      <c r="A42" s="148"/>
      <c r="B42" s="162"/>
      <c r="C42" s="150" t="s">
        <v>27</v>
      </c>
      <c r="D42" s="19">
        <v>553301</v>
      </c>
      <c r="E42" s="126" t="s">
        <v>45</v>
      </c>
      <c r="F42" s="27" t="s">
        <v>95</v>
      </c>
      <c r="G42" s="32" t="s">
        <v>130</v>
      </c>
      <c r="H42" s="32" t="s">
        <v>130</v>
      </c>
      <c r="I42" s="32" t="s">
        <v>130</v>
      </c>
      <c r="J42" s="69" t="s">
        <v>130</v>
      </c>
      <c r="K42" s="25" t="s">
        <v>130</v>
      </c>
      <c r="L42" s="110"/>
    </row>
    <row r="43" spans="1:16" ht="28.2" thickBot="1" x14ac:dyDescent="0.35">
      <c r="A43" s="148"/>
      <c r="B43" s="163"/>
      <c r="C43" s="149"/>
      <c r="D43" s="21">
        <v>323000</v>
      </c>
      <c r="E43" s="127" t="s">
        <v>38</v>
      </c>
      <c r="F43" s="29" t="s">
        <v>85</v>
      </c>
      <c r="G43" s="33" t="s">
        <v>130</v>
      </c>
      <c r="H43" s="33" t="s">
        <v>130</v>
      </c>
      <c r="I43" s="33" t="s">
        <v>130</v>
      </c>
      <c r="J43" s="70" t="s">
        <v>130</v>
      </c>
      <c r="K43" s="30" t="s">
        <v>130</v>
      </c>
      <c r="L43" s="110"/>
    </row>
    <row r="44" spans="1:16" ht="33" customHeight="1" x14ac:dyDescent="0.3">
      <c r="A44" s="148"/>
      <c r="B44" s="151" t="s">
        <v>138</v>
      </c>
      <c r="C44" s="147" t="s">
        <v>26</v>
      </c>
      <c r="D44" s="41">
        <v>554101</v>
      </c>
      <c r="E44" s="125" t="s">
        <v>46</v>
      </c>
      <c r="F44" s="51" t="s">
        <v>92</v>
      </c>
      <c r="G44" s="43">
        <v>0</v>
      </c>
      <c r="H44" s="44" t="s">
        <v>130</v>
      </c>
      <c r="I44" s="43">
        <v>0</v>
      </c>
      <c r="J44" s="68" t="s">
        <v>130</v>
      </c>
      <c r="K44" s="25" t="s">
        <v>130</v>
      </c>
      <c r="L44" s="110"/>
      <c r="N44" s="118"/>
    </row>
    <row r="45" spans="1:16" ht="48" customHeight="1" x14ac:dyDescent="0.3">
      <c r="A45" s="148"/>
      <c r="B45" s="152"/>
      <c r="C45" s="148"/>
      <c r="D45" s="19">
        <v>554201</v>
      </c>
      <c r="E45" s="126" t="s">
        <v>47</v>
      </c>
      <c r="F45" s="27" t="s">
        <v>92</v>
      </c>
      <c r="G45" s="25">
        <v>0</v>
      </c>
      <c r="H45" s="32" t="s">
        <v>130</v>
      </c>
      <c r="I45" s="25">
        <v>0</v>
      </c>
      <c r="J45" s="69" t="s">
        <v>130</v>
      </c>
      <c r="K45" s="25" t="s">
        <v>130</v>
      </c>
      <c r="L45" s="110"/>
      <c r="N45" s="118"/>
    </row>
    <row r="46" spans="1:16" ht="27.6" x14ac:dyDescent="0.3">
      <c r="A46" s="148"/>
      <c r="B46" s="152"/>
      <c r="C46" s="148"/>
      <c r="D46" s="19">
        <v>554301</v>
      </c>
      <c r="E46" s="126" t="s">
        <v>131</v>
      </c>
      <c r="F46" s="27" t="s">
        <v>92</v>
      </c>
      <c r="G46" s="25">
        <v>0</v>
      </c>
      <c r="H46" s="32" t="s">
        <v>130</v>
      </c>
      <c r="I46" s="25">
        <v>0</v>
      </c>
      <c r="J46" s="69" t="s">
        <v>130</v>
      </c>
      <c r="K46" s="25" t="s">
        <v>130</v>
      </c>
      <c r="L46" s="110"/>
      <c r="N46" s="118"/>
    </row>
    <row r="47" spans="1:16" ht="27.6" x14ac:dyDescent="0.3">
      <c r="A47" s="148"/>
      <c r="B47" s="152"/>
      <c r="C47" s="148"/>
      <c r="D47" s="19">
        <v>554401</v>
      </c>
      <c r="E47" s="126" t="s">
        <v>132</v>
      </c>
      <c r="F47" s="27" t="s">
        <v>92</v>
      </c>
      <c r="G47" s="25">
        <v>0</v>
      </c>
      <c r="H47" s="32" t="s">
        <v>128</v>
      </c>
      <c r="I47" s="25">
        <v>11</v>
      </c>
      <c r="J47" s="37">
        <v>47483</v>
      </c>
      <c r="K47" s="25">
        <v>2</v>
      </c>
      <c r="L47" s="110"/>
      <c r="N47" s="118"/>
      <c r="O47" s="117"/>
      <c r="P47" s="120"/>
    </row>
    <row r="48" spans="1:16" x14ac:dyDescent="0.3">
      <c r="A48" s="148"/>
      <c r="B48" s="152"/>
      <c r="C48" s="154"/>
      <c r="D48" s="19">
        <v>554010</v>
      </c>
      <c r="E48" s="126" t="s">
        <v>48</v>
      </c>
      <c r="F48" s="27" t="s">
        <v>96</v>
      </c>
      <c r="G48" s="25">
        <f>0</f>
        <v>0</v>
      </c>
      <c r="H48" s="32" t="s">
        <v>128</v>
      </c>
      <c r="I48" s="25">
        <v>2</v>
      </c>
      <c r="J48" s="37">
        <v>47483</v>
      </c>
      <c r="K48" s="25">
        <v>1</v>
      </c>
      <c r="L48" s="110"/>
    </row>
    <row r="49" spans="1:16" ht="27.6" x14ac:dyDescent="0.3">
      <c r="A49" s="148"/>
      <c r="B49" s="152"/>
      <c r="C49" s="150" t="s">
        <v>27</v>
      </c>
      <c r="D49" s="19">
        <v>554611</v>
      </c>
      <c r="E49" s="126" t="s">
        <v>49</v>
      </c>
      <c r="F49" s="27" t="s">
        <v>84</v>
      </c>
      <c r="G49" s="85">
        <v>0</v>
      </c>
      <c r="H49" s="32" t="s">
        <v>128</v>
      </c>
      <c r="I49" s="85">
        <v>60</v>
      </c>
      <c r="J49" s="37">
        <v>47483</v>
      </c>
      <c r="K49" s="25">
        <v>0</v>
      </c>
      <c r="L49" s="110"/>
    </row>
    <row r="50" spans="1:16" ht="28.2" thickBot="1" x14ac:dyDescent="0.35">
      <c r="A50" s="154"/>
      <c r="B50" s="153"/>
      <c r="C50" s="149"/>
      <c r="D50" s="21">
        <v>323000</v>
      </c>
      <c r="E50" s="127" t="s">
        <v>38</v>
      </c>
      <c r="F50" s="29" t="s">
        <v>85</v>
      </c>
      <c r="G50" s="30">
        <v>0</v>
      </c>
      <c r="H50" s="33" t="s">
        <v>130</v>
      </c>
      <c r="I50" s="30">
        <v>0</v>
      </c>
      <c r="J50" s="70" t="s">
        <v>130</v>
      </c>
      <c r="K50" s="30" t="s">
        <v>130</v>
      </c>
      <c r="L50" s="110"/>
    </row>
    <row r="51" spans="1:16" x14ac:dyDescent="0.3">
      <c r="A51" s="150" t="s">
        <v>20</v>
      </c>
      <c r="B51" s="152" t="s">
        <v>139</v>
      </c>
      <c r="C51" s="40" t="s">
        <v>26</v>
      </c>
      <c r="D51" s="18">
        <v>908021</v>
      </c>
      <c r="E51" s="128" t="s">
        <v>97</v>
      </c>
      <c r="F51" s="50" t="s">
        <v>98</v>
      </c>
      <c r="G51" s="24">
        <f>0</f>
        <v>0</v>
      </c>
      <c r="H51" s="31" t="s">
        <v>128</v>
      </c>
      <c r="I51" s="24">
        <f>1+1</f>
        <v>2</v>
      </c>
      <c r="J51" s="37">
        <v>47483</v>
      </c>
      <c r="K51" s="24">
        <v>1</v>
      </c>
      <c r="L51" s="110"/>
      <c r="N51" s="118"/>
      <c r="O51" s="117"/>
      <c r="P51" s="120"/>
    </row>
    <row r="52" spans="1:16" ht="28.2" x14ac:dyDescent="0.3">
      <c r="A52" s="148"/>
      <c r="B52" s="152"/>
      <c r="C52" s="150" t="s">
        <v>27</v>
      </c>
      <c r="D52" s="19">
        <v>910052</v>
      </c>
      <c r="E52" s="126" t="s">
        <v>99</v>
      </c>
      <c r="F52" s="27" t="s">
        <v>100</v>
      </c>
      <c r="G52" s="87">
        <v>0</v>
      </c>
      <c r="H52" s="32" t="s">
        <v>128</v>
      </c>
      <c r="I52" s="87">
        <v>30000</v>
      </c>
      <c r="J52" s="37">
        <v>47483</v>
      </c>
      <c r="K52" s="85">
        <v>0</v>
      </c>
      <c r="L52" s="110"/>
      <c r="N52" s="118"/>
    </row>
    <row r="53" spans="1:16" ht="28.2" thickBot="1" x14ac:dyDescent="0.35">
      <c r="A53" s="148"/>
      <c r="B53" s="152"/>
      <c r="C53" s="148"/>
      <c r="D53" s="20">
        <v>323000</v>
      </c>
      <c r="E53" s="132" t="s">
        <v>38</v>
      </c>
      <c r="F53" s="52" t="s">
        <v>85</v>
      </c>
      <c r="G53" s="30">
        <v>0</v>
      </c>
      <c r="H53" s="33" t="s">
        <v>130</v>
      </c>
      <c r="I53" s="35">
        <v>0</v>
      </c>
      <c r="J53" s="70" t="s">
        <v>130</v>
      </c>
      <c r="K53" s="30" t="s">
        <v>130</v>
      </c>
      <c r="L53" s="110"/>
      <c r="N53" s="118"/>
    </row>
    <row r="54" spans="1:16" x14ac:dyDescent="0.3">
      <c r="A54" s="148"/>
      <c r="B54" s="161" t="s">
        <v>68</v>
      </c>
      <c r="C54" s="147" t="s">
        <v>26</v>
      </c>
      <c r="D54" s="41">
        <v>908201</v>
      </c>
      <c r="E54" s="125" t="s">
        <v>50</v>
      </c>
      <c r="F54" s="51" t="s">
        <v>101</v>
      </c>
      <c r="G54" s="44" t="s">
        <v>130</v>
      </c>
      <c r="H54" s="44" t="s">
        <v>130</v>
      </c>
      <c r="I54" s="44" t="s">
        <v>130</v>
      </c>
      <c r="J54" s="68" t="s">
        <v>130</v>
      </c>
      <c r="K54" s="68" t="s">
        <v>130</v>
      </c>
      <c r="L54" s="110"/>
      <c r="N54" s="118"/>
    </row>
    <row r="55" spans="1:16" ht="28.2" x14ac:dyDescent="0.3">
      <c r="A55" s="148"/>
      <c r="B55" s="162"/>
      <c r="C55" s="154"/>
      <c r="D55" s="19">
        <v>907030</v>
      </c>
      <c r="E55" s="126" t="s">
        <v>51</v>
      </c>
      <c r="F55" s="27" t="s">
        <v>102</v>
      </c>
      <c r="G55" s="32" t="s">
        <v>130</v>
      </c>
      <c r="H55" s="32" t="s">
        <v>130</v>
      </c>
      <c r="I55" s="32" t="s">
        <v>130</v>
      </c>
      <c r="J55" s="69" t="s">
        <v>130</v>
      </c>
      <c r="K55" s="69" t="s">
        <v>130</v>
      </c>
      <c r="L55" s="110"/>
      <c r="N55" s="118"/>
    </row>
    <row r="56" spans="1:16" ht="28.2" x14ac:dyDescent="0.3">
      <c r="A56" s="148"/>
      <c r="B56" s="162"/>
      <c r="C56" s="150" t="s">
        <v>27</v>
      </c>
      <c r="D56" s="19">
        <v>910052</v>
      </c>
      <c r="E56" s="126" t="s">
        <v>99</v>
      </c>
      <c r="F56" s="27" t="s">
        <v>100</v>
      </c>
      <c r="G56" s="32" t="s">
        <v>130</v>
      </c>
      <c r="H56" s="32" t="s">
        <v>130</v>
      </c>
      <c r="I56" s="32" t="s">
        <v>130</v>
      </c>
      <c r="J56" s="69" t="s">
        <v>130</v>
      </c>
      <c r="K56" s="25" t="s">
        <v>130</v>
      </c>
      <c r="L56" s="110"/>
      <c r="N56" s="118"/>
    </row>
    <row r="57" spans="1:16" ht="28.2" thickBot="1" x14ac:dyDescent="0.35">
      <c r="A57" s="148"/>
      <c r="B57" s="163"/>
      <c r="C57" s="149"/>
      <c r="D57" s="21">
        <v>323000</v>
      </c>
      <c r="E57" s="127" t="s">
        <v>38</v>
      </c>
      <c r="F57" s="46" t="s">
        <v>85</v>
      </c>
      <c r="G57" s="33" t="s">
        <v>130</v>
      </c>
      <c r="H57" s="33" t="s">
        <v>130</v>
      </c>
      <c r="I57" s="33" t="s">
        <v>130</v>
      </c>
      <c r="J57" s="70" t="s">
        <v>130</v>
      </c>
      <c r="K57" s="30" t="s">
        <v>130</v>
      </c>
      <c r="L57" s="110"/>
      <c r="N57" s="118"/>
    </row>
    <row r="58" spans="1:16" ht="15" customHeight="1" x14ac:dyDescent="0.3">
      <c r="A58" s="148"/>
      <c r="B58" s="152" t="s">
        <v>140</v>
      </c>
      <c r="C58" s="148" t="s">
        <v>26</v>
      </c>
      <c r="D58" s="18">
        <v>908101</v>
      </c>
      <c r="E58" s="128" t="s">
        <v>52</v>
      </c>
      <c r="F58" s="26" t="s">
        <v>103</v>
      </c>
      <c r="G58" s="24">
        <f>0</f>
        <v>0</v>
      </c>
      <c r="H58" s="31" t="s">
        <v>128</v>
      </c>
      <c r="I58" s="49">
        <f>1</f>
        <v>1</v>
      </c>
      <c r="J58" s="36">
        <v>47483</v>
      </c>
      <c r="K58" s="24">
        <v>0</v>
      </c>
      <c r="L58" s="110"/>
      <c r="N58" s="118"/>
    </row>
    <row r="59" spans="1:16" ht="28.2" x14ac:dyDescent="0.3">
      <c r="A59" s="148"/>
      <c r="B59" s="152"/>
      <c r="C59" s="154"/>
      <c r="D59" s="19">
        <v>907030</v>
      </c>
      <c r="E59" s="126" t="s">
        <v>51</v>
      </c>
      <c r="F59" s="27" t="s">
        <v>102</v>
      </c>
      <c r="G59" s="25">
        <f>0</f>
        <v>0</v>
      </c>
      <c r="H59" s="32" t="s">
        <v>128</v>
      </c>
      <c r="I59" s="34">
        <v>4</v>
      </c>
      <c r="J59" s="37">
        <v>47483</v>
      </c>
      <c r="K59" s="25">
        <v>0</v>
      </c>
      <c r="L59" s="112"/>
      <c r="N59" s="118"/>
    </row>
    <row r="60" spans="1:16" ht="28.2" x14ac:dyDescent="0.3">
      <c r="A60" s="148"/>
      <c r="B60" s="152"/>
      <c r="C60" s="150" t="s">
        <v>27</v>
      </c>
      <c r="D60" s="19">
        <v>910052</v>
      </c>
      <c r="E60" s="126" t="s">
        <v>99</v>
      </c>
      <c r="F60" s="27" t="s">
        <v>100</v>
      </c>
      <c r="G60" s="87">
        <v>0</v>
      </c>
      <c r="H60" s="32" t="s">
        <v>128</v>
      </c>
      <c r="I60" s="87">
        <v>11000</v>
      </c>
      <c r="J60" s="37">
        <v>47483</v>
      </c>
      <c r="K60" s="85">
        <v>0</v>
      </c>
      <c r="L60" s="110"/>
      <c r="N60" s="118"/>
    </row>
    <row r="61" spans="1:16" ht="28.2" thickBot="1" x14ac:dyDescent="0.35">
      <c r="A61" s="148"/>
      <c r="B61" s="152"/>
      <c r="C61" s="148"/>
      <c r="D61" s="20">
        <v>323000</v>
      </c>
      <c r="E61" s="132" t="s">
        <v>38</v>
      </c>
      <c r="F61" s="52" t="s">
        <v>85</v>
      </c>
      <c r="G61" s="30">
        <v>0</v>
      </c>
      <c r="H61" s="33" t="s">
        <v>130</v>
      </c>
      <c r="I61" s="35">
        <v>0</v>
      </c>
      <c r="J61" s="70" t="s">
        <v>130</v>
      </c>
      <c r="K61" s="89" t="s">
        <v>130</v>
      </c>
      <c r="L61" s="110"/>
      <c r="N61" s="118"/>
    </row>
    <row r="62" spans="1:16" ht="15" customHeight="1" x14ac:dyDescent="0.3">
      <c r="A62" s="148"/>
      <c r="B62" s="151" t="s">
        <v>141</v>
      </c>
      <c r="C62" s="166" t="s">
        <v>26</v>
      </c>
      <c r="D62" s="41">
        <v>910201</v>
      </c>
      <c r="E62" s="125" t="s">
        <v>56</v>
      </c>
      <c r="F62" s="64" t="s">
        <v>104</v>
      </c>
      <c r="G62" s="77">
        <v>0</v>
      </c>
      <c r="H62" s="58" t="s">
        <v>130</v>
      </c>
      <c r="I62" s="59">
        <v>0</v>
      </c>
      <c r="J62" s="73" t="s">
        <v>130</v>
      </c>
      <c r="K62" s="68" t="s">
        <v>130</v>
      </c>
      <c r="L62" s="112"/>
      <c r="N62" s="118"/>
    </row>
    <row r="63" spans="1:16" ht="28.2" x14ac:dyDescent="0.3">
      <c r="A63" s="148"/>
      <c r="B63" s="152"/>
      <c r="C63" s="167"/>
      <c r="D63" s="19">
        <v>910501</v>
      </c>
      <c r="E63" s="126" t="s">
        <v>57</v>
      </c>
      <c r="F63" s="65" t="s">
        <v>105</v>
      </c>
      <c r="G63" s="78">
        <f>0</f>
        <v>0</v>
      </c>
      <c r="H63" s="48" t="s">
        <v>128</v>
      </c>
      <c r="I63" s="53">
        <f>1</f>
        <v>1</v>
      </c>
      <c r="J63" s="72" t="s">
        <v>129</v>
      </c>
      <c r="K63" s="47">
        <v>0</v>
      </c>
      <c r="L63" s="110"/>
      <c r="N63" s="118"/>
    </row>
    <row r="64" spans="1:16" ht="69.599999999999994" x14ac:dyDescent="0.3">
      <c r="A64" s="148"/>
      <c r="B64" s="152"/>
      <c r="C64" s="167"/>
      <c r="D64" s="19">
        <v>910601</v>
      </c>
      <c r="E64" s="126" t="s">
        <v>58</v>
      </c>
      <c r="F64" s="65" t="s">
        <v>106</v>
      </c>
      <c r="G64" s="78">
        <v>0</v>
      </c>
      <c r="H64" s="48" t="s">
        <v>130</v>
      </c>
      <c r="I64" s="53">
        <v>0</v>
      </c>
      <c r="J64" s="72" t="s">
        <v>130</v>
      </c>
      <c r="K64" s="135" t="s">
        <v>130</v>
      </c>
      <c r="L64" s="110"/>
      <c r="N64" s="118"/>
    </row>
    <row r="65" spans="1:16" ht="55.8" x14ac:dyDescent="0.3">
      <c r="A65" s="148"/>
      <c r="B65" s="152"/>
      <c r="C65" s="167"/>
      <c r="D65" s="19">
        <v>910301</v>
      </c>
      <c r="E65" s="126" t="s">
        <v>107</v>
      </c>
      <c r="F65" s="65" t="s">
        <v>108</v>
      </c>
      <c r="G65" s="79">
        <f>0</f>
        <v>0</v>
      </c>
      <c r="H65" s="32" t="s">
        <v>128</v>
      </c>
      <c r="I65" s="34">
        <f>1</f>
        <v>1</v>
      </c>
      <c r="J65" s="80">
        <v>47483</v>
      </c>
      <c r="K65" s="25">
        <v>0</v>
      </c>
      <c r="L65" s="110"/>
      <c r="N65" s="118"/>
    </row>
    <row r="66" spans="1:16" ht="27.6" x14ac:dyDescent="0.3">
      <c r="A66" s="148"/>
      <c r="B66" s="152"/>
      <c r="C66" s="167"/>
      <c r="D66" s="18">
        <v>910401</v>
      </c>
      <c r="E66" s="128" t="s">
        <v>109</v>
      </c>
      <c r="F66" s="65" t="s">
        <v>110</v>
      </c>
      <c r="G66" s="78">
        <v>0</v>
      </c>
      <c r="H66" s="48" t="s">
        <v>130</v>
      </c>
      <c r="I66" s="53">
        <v>0</v>
      </c>
      <c r="J66" s="72" t="s">
        <v>130</v>
      </c>
      <c r="K66" s="135" t="s">
        <v>130</v>
      </c>
      <c r="L66" s="110"/>
      <c r="N66" s="118"/>
    </row>
    <row r="67" spans="1:16" x14ac:dyDescent="0.3">
      <c r="A67" s="148"/>
      <c r="B67" s="152"/>
      <c r="C67" s="167"/>
      <c r="D67" s="19">
        <v>305002</v>
      </c>
      <c r="E67" s="126" t="s">
        <v>28</v>
      </c>
      <c r="F67" s="65" t="s">
        <v>71</v>
      </c>
      <c r="G67" s="78">
        <v>0</v>
      </c>
      <c r="H67" s="48" t="s">
        <v>130</v>
      </c>
      <c r="I67" s="53">
        <v>0</v>
      </c>
      <c r="J67" s="72" t="s">
        <v>130</v>
      </c>
      <c r="K67" s="135" t="s">
        <v>130</v>
      </c>
      <c r="L67" s="110"/>
      <c r="N67" s="118"/>
    </row>
    <row r="68" spans="1:16" ht="28.2" x14ac:dyDescent="0.3">
      <c r="A68" s="148"/>
      <c r="B68" s="152"/>
      <c r="C68" s="167"/>
      <c r="D68" s="19">
        <v>740010</v>
      </c>
      <c r="E68" s="126" t="s">
        <v>59</v>
      </c>
      <c r="F68" s="65" t="s">
        <v>111</v>
      </c>
      <c r="G68" s="78">
        <f>0</f>
        <v>0</v>
      </c>
      <c r="H68" s="48" t="s">
        <v>128</v>
      </c>
      <c r="I68" s="53">
        <v>10</v>
      </c>
      <c r="J68" s="72" t="s">
        <v>129</v>
      </c>
      <c r="K68" s="47">
        <v>0</v>
      </c>
      <c r="L68" s="110"/>
      <c r="N68" s="118"/>
    </row>
    <row r="69" spans="1:16" ht="28.2" x14ac:dyDescent="0.3">
      <c r="A69" s="148"/>
      <c r="B69" s="152"/>
      <c r="C69" s="168"/>
      <c r="D69" s="19">
        <v>764010</v>
      </c>
      <c r="E69" s="126" t="s">
        <v>60</v>
      </c>
      <c r="F69" s="65" t="s">
        <v>111</v>
      </c>
      <c r="G69" s="78">
        <f>0</f>
        <v>0</v>
      </c>
      <c r="H69" s="48" t="s">
        <v>128</v>
      </c>
      <c r="I69" s="53">
        <f>5</f>
        <v>5</v>
      </c>
      <c r="J69" s="72" t="s">
        <v>129</v>
      </c>
      <c r="K69" s="47">
        <v>0</v>
      </c>
      <c r="L69" s="110"/>
      <c r="N69" s="118"/>
    </row>
    <row r="70" spans="1:16" ht="28.2" x14ac:dyDescent="0.3">
      <c r="A70" s="148"/>
      <c r="B70" s="152"/>
      <c r="C70" s="164" t="s">
        <v>27</v>
      </c>
      <c r="D70" s="20">
        <v>910052</v>
      </c>
      <c r="E70" s="132" t="s">
        <v>99</v>
      </c>
      <c r="F70" s="66" t="s">
        <v>100</v>
      </c>
      <c r="G70" s="87">
        <v>0</v>
      </c>
      <c r="H70" s="48" t="s">
        <v>128</v>
      </c>
      <c r="I70" s="134">
        <v>11000</v>
      </c>
      <c r="J70" s="72" t="s">
        <v>129</v>
      </c>
      <c r="K70" s="135">
        <v>0</v>
      </c>
      <c r="L70" s="110"/>
    </row>
    <row r="71" spans="1:16" ht="28.2" thickBot="1" x14ac:dyDescent="0.35">
      <c r="A71" s="154"/>
      <c r="B71" s="153"/>
      <c r="C71" s="165"/>
      <c r="D71" s="20">
        <v>323000</v>
      </c>
      <c r="E71" s="132" t="s">
        <v>38</v>
      </c>
      <c r="F71" s="66" t="s">
        <v>85</v>
      </c>
      <c r="G71" s="78">
        <v>0</v>
      </c>
      <c r="H71" s="48" t="s">
        <v>130</v>
      </c>
      <c r="I71" s="53">
        <v>0</v>
      </c>
      <c r="J71" s="72" t="s">
        <v>130</v>
      </c>
      <c r="K71" s="135" t="s">
        <v>130</v>
      </c>
      <c r="L71" s="110"/>
    </row>
    <row r="72" spans="1:16" ht="27.6" x14ac:dyDescent="0.3">
      <c r="A72" s="150" t="s">
        <v>21</v>
      </c>
      <c r="B72" s="152" t="s">
        <v>142</v>
      </c>
      <c r="C72" s="167" t="s">
        <v>26</v>
      </c>
      <c r="D72" s="41">
        <v>748101</v>
      </c>
      <c r="E72" s="125" t="s">
        <v>112</v>
      </c>
      <c r="F72" s="64" t="s">
        <v>113</v>
      </c>
      <c r="G72" s="81">
        <f>0</f>
        <v>0</v>
      </c>
      <c r="H72" s="82" t="s">
        <v>128</v>
      </c>
      <c r="I72" s="83">
        <v>820</v>
      </c>
      <c r="J72" s="84">
        <v>47483</v>
      </c>
      <c r="K72" s="81">
        <v>0</v>
      </c>
      <c r="L72" s="110"/>
      <c r="O72" s="117"/>
      <c r="P72" s="117"/>
    </row>
    <row r="73" spans="1:16" x14ac:dyDescent="0.3">
      <c r="A73" s="148"/>
      <c r="B73" s="152"/>
      <c r="C73" s="168"/>
      <c r="D73" s="19">
        <v>748010</v>
      </c>
      <c r="E73" s="126" t="s">
        <v>53</v>
      </c>
      <c r="F73" s="71" t="s">
        <v>114</v>
      </c>
      <c r="G73" s="85">
        <f>0</f>
        <v>0</v>
      </c>
      <c r="H73" s="86" t="s">
        <v>128</v>
      </c>
      <c r="I73" s="87">
        <v>10</v>
      </c>
      <c r="J73" s="88">
        <v>47483</v>
      </c>
      <c r="K73" s="85">
        <v>0</v>
      </c>
      <c r="L73" s="110"/>
      <c r="O73" s="117"/>
      <c r="P73" s="117"/>
    </row>
    <row r="74" spans="1:16" ht="29.25" customHeight="1" x14ac:dyDescent="0.3">
      <c r="A74" s="148"/>
      <c r="B74" s="152"/>
      <c r="C74" s="164" t="s">
        <v>27</v>
      </c>
      <c r="D74" s="19">
        <v>749001</v>
      </c>
      <c r="E74" s="126" t="s">
        <v>54</v>
      </c>
      <c r="F74" s="65" t="s">
        <v>84</v>
      </c>
      <c r="G74" s="87">
        <v>0</v>
      </c>
      <c r="H74" s="86" t="s">
        <v>128</v>
      </c>
      <c r="I74" s="87">
        <v>6000000</v>
      </c>
      <c r="J74" s="88">
        <v>47483</v>
      </c>
      <c r="K74" s="85">
        <v>0</v>
      </c>
      <c r="L74" s="110"/>
    </row>
    <row r="75" spans="1:16" ht="28.2" x14ac:dyDescent="0.3">
      <c r="A75" s="148"/>
      <c r="B75" s="152"/>
      <c r="C75" s="167"/>
      <c r="D75" s="19">
        <v>360102</v>
      </c>
      <c r="E75" s="126" t="s">
        <v>55</v>
      </c>
      <c r="F75" s="65" t="s">
        <v>115</v>
      </c>
      <c r="G75" s="85">
        <f>309.81</f>
        <v>309.81</v>
      </c>
      <c r="H75" s="86" t="s">
        <v>128</v>
      </c>
      <c r="I75" s="140">
        <v>297.88</v>
      </c>
      <c r="J75" s="88">
        <v>47483</v>
      </c>
      <c r="K75" s="85">
        <v>0</v>
      </c>
      <c r="L75" s="110"/>
    </row>
    <row r="76" spans="1:16" ht="28.2" thickBot="1" x14ac:dyDescent="0.35">
      <c r="A76" s="148"/>
      <c r="B76" s="152"/>
      <c r="C76" s="167"/>
      <c r="D76" s="21">
        <v>361113</v>
      </c>
      <c r="E76" s="127" t="s">
        <v>116</v>
      </c>
      <c r="F76" s="67" t="s">
        <v>117</v>
      </c>
      <c r="G76" s="89">
        <f>0</f>
        <v>0</v>
      </c>
      <c r="H76" s="90" t="s">
        <v>128</v>
      </c>
      <c r="I76" s="91">
        <v>0</v>
      </c>
      <c r="J76" s="92">
        <v>47483</v>
      </c>
      <c r="K76" s="89" t="s">
        <v>130</v>
      </c>
      <c r="L76" s="110"/>
    </row>
    <row r="77" spans="1:16" ht="29.25" customHeight="1" x14ac:dyDescent="0.3">
      <c r="A77" s="148"/>
      <c r="B77" s="151" t="s">
        <v>143</v>
      </c>
      <c r="C77" s="147" t="s">
        <v>26</v>
      </c>
      <c r="D77" s="18">
        <v>761101</v>
      </c>
      <c r="E77" s="128" t="s">
        <v>61</v>
      </c>
      <c r="F77" s="50" t="s">
        <v>110</v>
      </c>
      <c r="G77" s="100">
        <f>0</f>
        <v>0</v>
      </c>
      <c r="H77" s="101" t="s">
        <v>128</v>
      </c>
      <c r="I77" s="137">
        <v>3</v>
      </c>
      <c r="J77" s="109">
        <v>47483</v>
      </c>
      <c r="K77" s="100">
        <v>0.5</v>
      </c>
      <c r="L77" s="112"/>
      <c r="O77" s="117"/>
      <c r="P77" s="120"/>
    </row>
    <row r="78" spans="1:16" ht="28.2" x14ac:dyDescent="0.3">
      <c r="A78" s="148"/>
      <c r="B78" s="152"/>
      <c r="C78" s="154"/>
      <c r="D78" s="19">
        <v>764010</v>
      </c>
      <c r="E78" s="126" t="s">
        <v>60</v>
      </c>
      <c r="F78" s="27" t="s">
        <v>111</v>
      </c>
      <c r="G78" s="85">
        <f>0</f>
        <v>0</v>
      </c>
      <c r="H78" s="99" t="s">
        <v>128</v>
      </c>
      <c r="I78" s="87">
        <f>4</f>
        <v>4</v>
      </c>
      <c r="J78" s="88">
        <v>47483</v>
      </c>
      <c r="K78" s="85">
        <v>0</v>
      </c>
      <c r="L78" s="110"/>
      <c r="N78" s="115"/>
    </row>
    <row r="79" spans="1:16" ht="28.2" thickBot="1" x14ac:dyDescent="0.35">
      <c r="A79" s="148"/>
      <c r="B79" s="153"/>
      <c r="C79" s="16" t="s">
        <v>27</v>
      </c>
      <c r="D79" s="21">
        <v>761201</v>
      </c>
      <c r="E79" s="127" t="s">
        <v>62</v>
      </c>
      <c r="F79" s="29" t="s">
        <v>84</v>
      </c>
      <c r="G79" s="89">
        <f>0</f>
        <v>0</v>
      </c>
      <c r="H79" s="98" t="s">
        <v>128</v>
      </c>
      <c r="I79" s="91">
        <v>30000</v>
      </c>
      <c r="J79" s="92">
        <v>47483</v>
      </c>
      <c r="K79" s="89">
        <v>0</v>
      </c>
      <c r="L79" s="110"/>
      <c r="N79" s="115"/>
    </row>
    <row r="80" spans="1:16" ht="33.75" customHeight="1" thickBot="1" x14ac:dyDescent="0.35">
      <c r="A80" s="148"/>
      <c r="B80" s="54" t="s">
        <v>69</v>
      </c>
      <c r="C80" s="55" t="s">
        <v>26</v>
      </c>
      <c r="D80" s="56">
        <v>753011</v>
      </c>
      <c r="E80" s="133" t="s">
        <v>63</v>
      </c>
      <c r="F80" s="57" t="s">
        <v>118</v>
      </c>
      <c r="G80" s="93">
        <v>0</v>
      </c>
      <c r="H80" s="94" t="s">
        <v>130</v>
      </c>
      <c r="I80" s="138">
        <v>0</v>
      </c>
      <c r="J80" s="95" t="s">
        <v>130</v>
      </c>
      <c r="K80" s="68" t="s">
        <v>130</v>
      </c>
      <c r="L80" s="110"/>
    </row>
    <row r="81" spans="1:16" ht="28.2" x14ac:dyDescent="0.3">
      <c r="A81" s="148"/>
      <c r="B81" s="151" t="s">
        <v>144</v>
      </c>
      <c r="C81" s="147" t="s">
        <v>26</v>
      </c>
      <c r="D81" s="41">
        <v>704001</v>
      </c>
      <c r="E81" s="125" t="s">
        <v>64</v>
      </c>
      <c r="F81" s="51" t="s">
        <v>119</v>
      </c>
      <c r="G81" s="81">
        <f>0</f>
        <v>0</v>
      </c>
      <c r="H81" s="96" t="s">
        <v>128</v>
      </c>
      <c r="I81" s="83">
        <v>1</v>
      </c>
      <c r="J81" s="97">
        <v>47483</v>
      </c>
      <c r="K81" s="81">
        <v>0</v>
      </c>
      <c r="L81" s="110"/>
      <c r="O81" s="117"/>
      <c r="P81" s="117"/>
    </row>
    <row r="82" spans="1:16" ht="30" customHeight="1" thickBot="1" x14ac:dyDescent="0.35">
      <c r="A82" s="148"/>
      <c r="B82" s="153"/>
      <c r="C82" s="149"/>
      <c r="D82" s="21">
        <v>749101</v>
      </c>
      <c r="E82" s="127" t="s">
        <v>65</v>
      </c>
      <c r="F82" s="29" t="s">
        <v>120</v>
      </c>
      <c r="G82" s="89">
        <v>0</v>
      </c>
      <c r="H82" s="98" t="s">
        <v>130</v>
      </c>
      <c r="I82" s="91">
        <v>0</v>
      </c>
      <c r="J82" s="90" t="s">
        <v>130</v>
      </c>
      <c r="K82" s="89" t="s">
        <v>130</v>
      </c>
      <c r="L82" s="110"/>
    </row>
    <row r="83" spans="1:16" ht="19.5" customHeight="1" x14ac:dyDescent="0.3">
      <c r="A83" s="148"/>
      <c r="B83" s="151" t="s">
        <v>145</v>
      </c>
      <c r="C83" s="147" t="s">
        <v>26</v>
      </c>
      <c r="D83" s="41">
        <v>707101</v>
      </c>
      <c r="E83" s="125" t="s">
        <v>66</v>
      </c>
      <c r="F83" s="51" t="s">
        <v>121</v>
      </c>
      <c r="G83" s="81">
        <f>0</f>
        <v>0</v>
      </c>
      <c r="H83" s="96" t="s">
        <v>128</v>
      </c>
      <c r="I83" s="83">
        <f>1</f>
        <v>1</v>
      </c>
      <c r="J83" s="97">
        <v>47483</v>
      </c>
      <c r="K83" s="81">
        <v>0</v>
      </c>
      <c r="L83" s="110"/>
      <c r="O83" s="117"/>
      <c r="P83" s="117"/>
    </row>
    <row r="84" spans="1:16" ht="28.2" x14ac:dyDescent="0.3">
      <c r="A84" s="148"/>
      <c r="B84" s="152"/>
      <c r="C84" s="148"/>
      <c r="D84" s="19">
        <v>740010</v>
      </c>
      <c r="E84" s="126" t="s">
        <v>59</v>
      </c>
      <c r="F84" s="27" t="s">
        <v>111</v>
      </c>
      <c r="G84" s="85">
        <f>0</f>
        <v>0</v>
      </c>
      <c r="H84" s="99" t="s">
        <v>128</v>
      </c>
      <c r="I84" s="87">
        <f>68</f>
        <v>68</v>
      </c>
      <c r="J84" s="88">
        <v>47483</v>
      </c>
      <c r="K84" s="85">
        <v>0</v>
      </c>
      <c r="L84" s="112"/>
    </row>
    <row r="85" spans="1:16" ht="28.2" x14ac:dyDescent="0.3">
      <c r="A85" s="148"/>
      <c r="B85" s="152"/>
      <c r="C85" s="148"/>
      <c r="D85" s="19">
        <v>764010</v>
      </c>
      <c r="E85" s="126" t="s">
        <v>60</v>
      </c>
      <c r="F85" s="27" t="s">
        <v>111</v>
      </c>
      <c r="G85" s="85">
        <v>0</v>
      </c>
      <c r="H85" s="99" t="s">
        <v>130</v>
      </c>
      <c r="I85" s="87">
        <v>0</v>
      </c>
      <c r="J85" s="86" t="s">
        <v>130</v>
      </c>
      <c r="K85" s="69" t="s">
        <v>130</v>
      </c>
      <c r="L85" s="110"/>
    </row>
    <row r="86" spans="1:16" ht="27.6" x14ac:dyDescent="0.3">
      <c r="A86" s="148"/>
      <c r="B86" s="152"/>
      <c r="C86" s="154"/>
      <c r="D86" s="19">
        <v>751001</v>
      </c>
      <c r="E86" s="126" t="s">
        <v>122</v>
      </c>
      <c r="F86" s="27" t="s">
        <v>110</v>
      </c>
      <c r="G86" s="85">
        <v>0</v>
      </c>
      <c r="H86" s="99" t="s">
        <v>130</v>
      </c>
      <c r="I86" s="87">
        <v>0</v>
      </c>
      <c r="J86" s="86" t="s">
        <v>130</v>
      </c>
      <c r="K86" s="69" t="s">
        <v>130</v>
      </c>
      <c r="L86" s="110"/>
    </row>
    <row r="87" spans="1:16" ht="28.2" thickBot="1" x14ac:dyDescent="0.35">
      <c r="A87" s="148"/>
      <c r="B87" s="153"/>
      <c r="C87" s="16" t="s">
        <v>27</v>
      </c>
      <c r="D87" s="21">
        <v>749001</v>
      </c>
      <c r="E87" s="127" t="s">
        <v>54</v>
      </c>
      <c r="F87" s="29" t="s">
        <v>84</v>
      </c>
      <c r="G87" s="89">
        <f>0</f>
        <v>0</v>
      </c>
      <c r="H87" s="98" t="s">
        <v>128</v>
      </c>
      <c r="I87" s="91">
        <v>40000</v>
      </c>
      <c r="J87" s="92">
        <v>47483</v>
      </c>
      <c r="K87" s="89">
        <v>0</v>
      </c>
      <c r="L87" s="110"/>
    </row>
    <row r="88" spans="1:16" ht="28.5" customHeight="1" x14ac:dyDescent="0.3">
      <c r="A88" s="148"/>
      <c r="B88" s="152" t="s">
        <v>146</v>
      </c>
      <c r="C88" s="40" t="s">
        <v>26</v>
      </c>
      <c r="D88" s="18">
        <v>726001</v>
      </c>
      <c r="E88" s="128" t="s">
        <v>123</v>
      </c>
      <c r="F88" s="50" t="s">
        <v>110</v>
      </c>
      <c r="G88" s="100">
        <f>0</f>
        <v>0</v>
      </c>
      <c r="H88" s="101" t="s">
        <v>128</v>
      </c>
      <c r="I88" s="83">
        <v>1</v>
      </c>
      <c r="J88" s="102" t="s">
        <v>129</v>
      </c>
      <c r="K88" s="100">
        <v>0.27</v>
      </c>
      <c r="L88" s="112"/>
      <c r="O88" s="117"/>
      <c r="P88" s="120"/>
    </row>
    <row r="89" spans="1:16" ht="28.8" thickBot="1" x14ac:dyDescent="0.35">
      <c r="A89" s="149"/>
      <c r="B89" s="153"/>
      <c r="C89" s="16" t="s">
        <v>27</v>
      </c>
      <c r="D89" s="21">
        <v>726011</v>
      </c>
      <c r="E89" s="127" t="s">
        <v>124</v>
      </c>
      <c r="F89" s="29" t="s">
        <v>125</v>
      </c>
      <c r="G89" s="89">
        <v>2.3039999999999998</v>
      </c>
      <c r="H89" s="98" t="s">
        <v>128</v>
      </c>
      <c r="I89" s="91">
        <v>1</v>
      </c>
      <c r="J89" s="90" t="s">
        <v>129</v>
      </c>
      <c r="K89" s="89">
        <v>0</v>
      </c>
      <c r="L89" s="110"/>
    </row>
    <row r="92" spans="1:16" x14ac:dyDescent="0.3">
      <c r="G92" s="103"/>
      <c r="H92" s="104"/>
      <c r="I92" s="105"/>
      <c r="J92" s="104"/>
      <c r="K92" s="103"/>
    </row>
    <row r="93" spans="1:16" x14ac:dyDescent="0.3">
      <c r="G93" s="103"/>
      <c r="H93" s="104"/>
      <c r="I93" s="106"/>
      <c r="J93" s="104"/>
      <c r="K93" s="103"/>
    </row>
    <row r="94" spans="1:16" x14ac:dyDescent="0.3">
      <c r="G94" s="107"/>
      <c r="H94" s="108"/>
      <c r="I94" s="107"/>
      <c r="J94" s="107"/>
      <c r="K94" s="107"/>
    </row>
  </sheetData>
  <mergeCells count="51">
    <mergeCell ref="B88:B89"/>
    <mergeCell ref="A72:A89"/>
    <mergeCell ref="B72:B76"/>
    <mergeCell ref="B77:B79"/>
    <mergeCell ref="C77:C78"/>
    <mergeCell ref="B81:B82"/>
    <mergeCell ref="C81:C82"/>
    <mergeCell ref="C72:C73"/>
    <mergeCell ref="C74:C76"/>
    <mergeCell ref="B58:B61"/>
    <mergeCell ref="C58:C59"/>
    <mergeCell ref="C60:C61"/>
    <mergeCell ref="B54:B57"/>
    <mergeCell ref="B83:B87"/>
    <mergeCell ref="C83:C86"/>
    <mergeCell ref="A51:A71"/>
    <mergeCell ref="B51:B53"/>
    <mergeCell ref="C52:C53"/>
    <mergeCell ref="C19:C21"/>
    <mergeCell ref="C22:C23"/>
    <mergeCell ref="C24:C28"/>
    <mergeCell ref="C29:C30"/>
    <mergeCell ref="B24:B30"/>
    <mergeCell ref="C70:C71"/>
    <mergeCell ref="B62:B71"/>
    <mergeCell ref="B44:B50"/>
    <mergeCell ref="C44:C48"/>
    <mergeCell ref="C49:C50"/>
    <mergeCell ref="C62:C69"/>
    <mergeCell ref="C54:C55"/>
    <mergeCell ref="C56:C57"/>
    <mergeCell ref="B38:B43"/>
    <mergeCell ref="C38:C41"/>
    <mergeCell ref="C42:C43"/>
    <mergeCell ref="A38:A50"/>
    <mergeCell ref="B19:B23"/>
    <mergeCell ref="A1:K1"/>
    <mergeCell ref="A16:A18"/>
    <mergeCell ref="C17:C18"/>
    <mergeCell ref="B16:B18"/>
    <mergeCell ref="B31:B37"/>
    <mergeCell ref="C31:C35"/>
    <mergeCell ref="C36:C37"/>
    <mergeCell ref="A19:A37"/>
    <mergeCell ref="G7:K7"/>
    <mergeCell ref="A7:A8"/>
    <mergeCell ref="D7:F7"/>
    <mergeCell ref="C9:C12"/>
    <mergeCell ref="C13:C15"/>
    <mergeCell ref="A9:A15"/>
    <mergeCell ref="B9:B15"/>
  </mergeCells>
  <pageMargins left="0.70866141732283472" right="0.70866141732283472" top="0.78740157480314965" bottom="0.78740157480314965" header="0.31496062992125984" footer="0.31496062992125984"/>
  <pageSetup paperSize="8" scale="50" fitToHeight="0" orientation="portrait" cellComments="asDisplaye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Titulní strana</vt:lpstr>
      <vt:lpstr>Indikátory výstupu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Pekárek</dc:creator>
  <cp:lastModifiedBy>LACINOVÁ Lucie Ing.</cp:lastModifiedBy>
  <cp:lastPrinted>2023-02-15T14:50:16Z</cp:lastPrinted>
  <dcterms:created xsi:type="dcterms:W3CDTF">2020-02-18T15:07:07Z</dcterms:created>
  <dcterms:modified xsi:type="dcterms:W3CDTF">2025-09-25T12:46:20Z</dcterms:modified>
</cp:coreProperties>
</file>