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UMA\- planovaci_smlouvy\stříbrné terasy - havlíčkova\ZMJ\"/>
    </mc:Choice>
  </mc:AlternateContent>
  <bookViews>
    <workbookView xWindow="0" yWindow="0" windowWidth="28800" windowHeight="12300"/>
  </bookViews>
  <sheets>
    <sheet name="Výpočet k" sheetId="1" r:id="rId1"/>
  </sheets>
  <calcPr calcId="162913"/>
  <customWorkbookViews>
    <customWorkbookView name="GREGOROVÁ Lucie Mgr. – osobní zobrazení" guid="{4CFADE0A-F647-4332-A24C-D8259714888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8" i="1"/>
  <c r="D30" i="1"/>
  <c r="D44" i="1" l="1"/>
  <c r="D15" i="1"/>
  <c r="D18" i="1"/>
  <c r="D22" i="1"/>
  <c r="D26" i="1"/>
  <c r="D41" i="1" l="1"/>
  <c r="D10" i="1" l="1"/>
  <c r="D46" i="1" s="1"/>
  <c r="C50" i="1" s="1"/>
</calcChain>
</file>

<file path=xl/sharedStrings.xml><?xml version="1.0" encoding="utf-8"?>
<sst xmlns="http://schemas.openxmlformats.org/spreadsheetml/2006/main" count="78" uniqueCount="58">
  <si>
    <t>indikátor</t>
  </si>
  <si>
    <t>poloha v rámci města</t>
  </si>
  <si>
    <t>poznámka</t>
  </si>
  <si>
    <t>v zastavitelné ploše</t>
  </si>
  <si>
    <t>docházková vzdálenost k zastávkám MHD</t>
  </si>
  <si>
    <t>do 500 m od zastávky páteřních linek*</t>
  </si>
  <si>
    <t>nad 500 m od zastávky VD</t>
  </si>
  <si>
    <t>urbanistická struktura</t>
  </si>
  <si>
    <t>bloková*</t>
  </si>
  <si>
    <t>podlažnost</t>
  </si>
  <si>
    <t>hustota obytné zástavby (počítá se v případě, že jsou vymezována nová veřejná prostranství)</t>
  </si>
  <si>
    <t>povrchové za stavební čárou</t>
  </si>
  <si>
    <t xml:space="preserve">ostatní </t>
  </si>
  <si>
    <t>aktivní parter</t>
  </si>
  <si>
    <t>* aktivním parterem je 1. nadzemní podlaží s nebytovými prostory s občanskou vybaveností bezbariérově přímo přístupnými z veřejného prostranství a vizuálně propojenými s veřejným prostranstvím (vstupy, výklady)</t>
  </si>
  <si>
    <t>ostatní</t>
  </si>
  <si>
    <t>individuální hodnocení kvality projektu Komisí pro architekturu a urbanismus</t>
  </si>
  <si>
    <t>standardně</t>
  </si>
  <si>
    <t>v případě zájmu investora posoudí kvalitu návrhu Komise pro architekturu a urbanismus, která může dle kvality projektu koeficient doporučit Radě města snížit v rozsahu</t>
  </si>
  <si>
    <t>0,7 - 1</t>
  </si>
  <si>
    <t>do 350 m od zastávky páteřních linek*</t>
  </si>
  <si>
    <t>do 500 m od zastávky VD</t>
  </si>
  <si>
    <t>dilčí koeficient</t>
  </si>
  <si>
    <t>varianta</t>
  </si>
  <si>
    <t>doplní Útvar městského architekta po projednání záměru v Komisi</t>
  </si>
  <si>
    <t>* parkovací místa pro jízdní kola budou bezbariérově přístupná, pro bytové jednotky se bude jednat o krytá a uzamykatelná stání</t>
  </si>
  <si>
    <t>výpočet</t>
  </si>
  <si>
    <t>v proluce v zastavěném území (nevyžaduje novou veřejnou infrastrukturu*)</t>
  </si>
  <si>
    <t>v zastavěném území (vyžaduje novou veřejnou infrastrukturu*)</t>
  </si>
  <si>
    <t>ostatní (sídlištní, solitérní, areálová…)</t>
  </si>
  <si>
    <t>1 nadzemní podlaží</t>
  </si>
  <si>
    <t>2 – 5 nadzemních podlaží</t>
  </si>
  <si>
    <t>6 a více nadzemních podlaží</t>
  </si>
  <si>
    <t>do 75 obyvatel/ha*</t>
  </si>
  <si>
    <t>75 – 400 obyvatel/ha*</t>
  </si>
  <si>
    <t>400 a více obyvatel/ha*</t>
  </si>
  <si>
    <t>ostatní (v objektu v parteru, povrchové před stavební čárou…)</t>
  </si>
  <si>
    <t>Výpočet koeficientu zlepšení</t>
  </si>
  <si>
    <t xml:space="preserve">Zásady pro spolupráci s investory na rozvoji veřejné infrastruktury statutárního města Jihlavy </t>
  </si>
  <si>
    <t>Výpočet výše investičního příspěvku</t>
  </si>
  <si>
    <t>HPP</t>
  </si>
  <si>
    <t>KOEFICIENT ZLEPŠENÍ (k) (výsledný koeficient je součinem všech výše uvedených dílčích koeficientů)</t>
  </si>
  <si>
    <t>Příloha č. 4</t>
  </si>
  <si>
    <t>v objektu mimo aktivní parter* (v podzemí / 2. NP a vyšší / v přízemí až za aktivním parterem)</t>
  </si>
  <si>
    <t>minimálně 50 % délky uliční fasády tvoří aktivní parter*</t>
  </si>
  <si>
    <t>řešení cyklodopravy (neuplatňuje se v případě rodinných domů)</t>
  </si>
  <si>
    <t>parkovací kapacity pro jízdní kola jsou stejné nebo vyšší než parkovací kapacity pro osobní automobily*</t>
  </si>
  <si>
    <t>řešení parkování</t>
  </si>
  <si>
    <t>zaměstnanost (posuzuje se u nebytových projektů)</t>
  </si>
  <si>
    <t>Výše investičního příspěvku = HPP*k*1000</t>
  </si>
  <si>
    <t>pole k výběru/doplnění pro výpočet koeficientu zlepšení (k)</t>
  </si>
  <si>
    <t>* zástavba, která jasně vymezuje veřejné prostory náměstí, ulic, nábřeží a parků a soukromé (příp. polosoukromé či poloveřejné) prostory zahrad, dvorů a vnitrobloků)</t>
  </si>
  <si>
    <t>minimálně 25 % délky uliční fasády tvoří aktivní parter*</t>
  </si>
  <si>
    <t xml:space="preserve">logistika, sklady a čistě nákupní objekty a areály (supermarkety, hypermarkety, hobbymarkety, stavebniny, apod.) </t>
  </si>
  <si>
    <t>* za veřejnou infrastrukturu se v tomto bodě považují dopravní infrastruktura, veřejné osvětlení a vodohospodářská infrastruktura
* za novou infrastrukturu nepovažuje výměna stávající infrastruktury za novou, kapacitnější
* rozsah zastavěného území k datu vydání územního plánu z roku 2017. Zastavěným územím se rozumí zastavěné území statutárního města Jihlava, jak je vymezeno ve výkresu základního členění  Územního plánu města Jihlavy ve znění usnesení Zastupitelstva města Jihlava č. 260/17-ZM ze dne 26. 9. 2017, který nabyl účinnosti dne 20. 10. 2017 a který je dostupný na www.jihlava.cz/zasady</t>
  </si>
  <si>
    <t>parkovací kapacity pro jízdní kola jsou na min. 50 % parkovací kapacity pro osobní automobily*</t>
  </si>
  <si>
    <r>
      <t>* páteřní linky</t>
    </r>
    <r>
      <rPr>
        <i/>
        <sz val="10"/>
        <color rgb="FFFF000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uvedeny na www.jihlava.cz/zasady</t>
    </r>
    <r>
      <rPr>
        <i/>
        <sz val="10"/>
        <color theme="1"/>
        <rFont val="Calibri"/>
        <family val="2"/>
        <charset val="238"/>
        <scheme val="minor"/>
      </rPr>
      <t xml:space="preserve">
* za zastávku se považují stávající zastávky a zastávky navržené v územních studiích, plánu udržitelné městské mobility nebo jiných koncepčních dokumentech města
* počítají se reálné vzdálenosti po bezbariérových komunikacích pro pěší (chodníky, stezky, obytné a pěší zóny, </t>
    </r>
    <r>
      <rPr>
        <i/>
        <sz val="10"/>
        <rFont val="Calibri"/>
        <family val="2"/>
        <charset val="238"/>
        <scheme val="minor"/>
      </rPr>
      <t>dopravně nevýznamné místní komunikace)</t>
    </r>
    <r>
      <rPr>
        <i/>
        <sz val="10"/>
        <color theme="1"/>
        <rFont val="Calibri"/>
        <family val="2"/>
        <charset val="238"/>
        <scheme val="minor"/>
      </rPr>
      <t xml:space="preserve">
* měří se k hlavnímu vstupu do objektu, u záměru s více objekty se počítá docházková vzdálenost pro každý zvlášť</t>
    </r>
  </si>
  <si>
    <r>
      <t>* pro výpočet se využije počet obyvatel na byt dle velikosti bytu: do 50 m</t>
    </r>
    <r>
      <rPr>
        <sz val="10"/>
        <color theme="1"/>
        <rFont val="Calibri"/>
        <family val="2"/>
        <charset val="238"/>
        <scheme val="minor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= 2 obyv., 50 – 75 m</t>
    </r>
    <r>
      <rPr>
        <sz val="10"/>
        <color theme="1"/>
        <rFont val="Calibri"/>
        <family val="2"/>
        <charset val="238"/>
        <scheme val="minor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= 3 obyv., od 75 m</t>
    </r>
    <r>
      <rPr>
        <sz val="10"/>
        <color theme="1"/>
        <rFont val="Calibri"/>
        <family val="2"/>
        <charset val="238"/>
        <scheme val="minor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= 4 obyv., přepočet pro aktivní parter* – na 25 m</t>
    </r>
    <r>
      <rPr>
        <sz val="10"/>
        <color theme="1"/>
        <rFont val="Calibri"/>
        <family val="2"/>
        <charset val="238"/>
        <scheme val="minor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aktivního parteru = 1 obyv.
* celková plocha záměru se počítá z řešeného území, v případě, že je zástavba vymezena komunikacemi, započítává se řešené území po osu komunikace
* aktivním parterem je 1. nadzemní podlaží s nebytovými prostory s občanskou vybaveností bezbariérově přímo přístupnými z veřejného prostranství a vizuálně propojenými s veřejným prostranstvím (vstupy, výklady)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</si>
</sst>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DD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11" fillId="0" borderId="3" xfId="1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right" vertical="top" wrapText="1"/>
    </xf>
    <xf numFmtId="0" fontId="7" fillId="4" borderId="4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12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right" vertical="top" wrapText="1"/>
    </xf>
    <xf numFmtId="0" fontId="8" fillId="3" borderId="10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top" wrapText="1"/>
    </xf>
    <xf numFmtId="0" fontId="15" fillId="3" borderId="12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right" vertical="top" wrapText="1"/>
    </xf>
    <xf numFmtId="0" fontId="12" fillId="0" borderId="19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12" fillId="0" borderId="14" xfId="0" applyFont="1" applyBorder="1" applyAlignment="1">
      <alignment horizontal="right" vertical="top" wrapText="1"/>
    </xf>
    <xf numFmtId="0" fontId="7" fillId="4" borderId="24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vertical="top" wrapText="1"/>
    </xf>
    <xf numFmtId="0" fontId="12" fillId="3" borderId="3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left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right" wrapText="1"/>
    </xf>
    <xf numFmtId="0" fontId="5" fillId="0" borderId="29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right" wrapText="1"/>
    </xf>
    <xf numFmtId="0" fontId="8" fillId="3" borderId="19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right" vertical="top" wrapText="1"/>
    </xf>
    <xf numFmtId="0" fontId="7" fillId="4" borderId="4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2" fontId="14" fillId="3" borderId="8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3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" fontId="8" fillId="4" borderId="27" xfId="0" applyNumberFormat="1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right" vertical="top" wrapText="1"/>
    </xf>
    <xf numFmtId="0" fontId="8" fillId="0" borderId="25" xfId="0" applyFont="1" applyBorder="1" applyAlignment="1">
      <alignment horizontal="right" vertical="top" wrapText="1"/>
    </xf>
    <xf numFmtId="164" fontId="8" fillId="0" borderId="9" xfId="0" applyNumberFormat="1" applyFont="1" applyBorder="1" applyAlignment="1">
      <alignment horizontal="right" vertical="top" wrapText="1"/>
    </xf>
    <xf numFmtId="164" fontId="8" fillId="0" borderId="8" xfId="0" applyNumberFormat="1" applyFont="1" applyBorder="1" applyAlignment="1">
      <alignment horizontal="righ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21" xfId="0" applyFont="1" applyFill="1" applyBorder="1" applyAlignment="1">
      <alignment horizontal="left" vertical="top" wrapText="1"/>
    </xf>
    <xf numFmtId="0" fontId="12" fillId="3" borderId="19" xfId="0" applyFont="1" applyFill="1" applyBorder="1" applyAlignment="1">
      <alignment horizontal="left" vertical="top" wrapText="1"/>
    </xf>
    <xf numFmtId="0" fontId="12" fillId="3" borderId="29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DDD5"/>
      <color rgb="FFFFC5B7"/>
      <color rgb="FFEE504C"/>
      <color rgb="FFF48E8C"/>
      <color rgb="FFF8BBBA"/>
      <color rgb="FFFFB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110" zoomScaleNormal="110" workbookViewId="0">
      <pane xSplit="5" ySplit="6" topLeftCell="F7" activePane="bottomRight" state="frozen"/>
      <selection pane="topRight" activeCell="L1" sqref="L1"/>
      <selection pane="bottomLeft" activeCell="A6" sqref="A6"/>
      <selection pane="bottomRight" activeCell="B57" sqref="B57"/>
    </sheetView>
  </sheetViews>
  <sheetFormatPr defaultRowHeight="12.75" x14ac:dyDescent="0.25"/>
  <cols>
    <col min="1" max="1" width="13" style="4" customWidth="1"/>
    <col min="2" max="2" width="38.7109375" style="1" customWidth="1"/>
    <col min="3" max="3" width="60" style="2" customWidth="1"/>
    <col min="4" max="4" width="15" style="3" bestFit="1" customWidth="1"/>
    <col min="5" max="5" width="16.42578125" style="1" customWidth="1"/>
    <col min="6" max="16384" width="9.140625" style="1"/>
  </cols>
  <sheetData>
    <row r="1" spans="1:5" x14ac:dyDescent="0.25">
      <c r="A1" s="6" t="s">
        <v>38</v>
      </c>
      <c r="B1" s="6"/>
      <c r="C1" s="6"/>
      <c r="D1" s="6"/>
    </row>
    <row r="2" spans="1:5" x14ac:dyDescent="0.25">
      <c r="A2" s="6" t="s">
        <v>42</v>
      </c>
      <c r="B2" s="6"/>
      <c r="C2" s="6"/>
      <c r="D2" s="6"/>
    </row>
    <row r="3" spans="1:5" x14ac:dyDescent="0.25">
      <c r="A3" s="7" t="s">
        <v>37</v>
      </c>
      <c r="B3" s="8"/>
      <c r="C3" s="8"/>
      <c r="D3" s="8"/>
    </row>
    <row r="4" spans="1:5" x14ac:dyDescent="0.25">
      <c r="A4" s="7"/>
      <c r="B4" s="8"/>
      <c r="C4" s="8"/>
      <c r="D4" s="8"/>
    </row>
    <row r="5" spans="1:5" ht="26.25" customHeight="1" thickBot="1" x14ac:dyDescent="0.3">
      <c r="A5" s="9"/>
      <c r="B5" s="10" t="s">
        <v>50</v>
      </c>
      <c r="C5" s="9"/>
      <c r="D5" s="9"/>
    </row>
    <row r="6" spans="1:5" ht="13.5" thickBot="1" x14ac:dyDescent="0.25">
      <c r="A6" s="11" t="s">
        <v>0</v>
      </c>
      <c r="B6" s="12" t="s">
        <v>23</v>
      </c>
      <c r="C6" s="13" t="s">
        <v>2</v>
      </c>
      <c r="D6" s="14" t="s">
        <v>22</v>
      </c>
      <c r="E6" s="5"/>
    </row>
    <row r="7" spans="1:5" ht="132.75" customHeight="1" x14ac:dyDescent="0.2">
      <c r="A7" s="101" t="s">
        <v>1</v>
      </c>
      <c r="B7" s="15" t="s">
        <v>27</v>
      </c>
      <c r="C7" s="16" t="s">
        <v>54</v>
      </c>
      <c r="D7" s="17">
        <v>0.5</v>
      </c>
      <c r="E7" s="5"/>
    </row>
    <row r="8" spans="1:5" ht="25.5" x14ac:dyDescent="0.2">
      <c r="A8" s="101"/>
      <c r="B8" s="18" t="s">
        <v>28</v>
      </c>
      <c r="C8" s="19"/>
      <c r="D8" s="20">
        <v>0.8</v>
      </c>
      <c r="E8" s="5"/>
    </row>
    <row r="9" spans="1:5" ht="13.5" thickBot="1" x14ac:dyDescent="0.25">
      <c r="A9" s="101"/>
      <c r="B9" s="21" t="s">
        <v>3</v>
      </c>
      <c r="C9" s="22"/>
      <c r="D9" s="23">
        <v>1</v>
      </c>
      <c r="E9" s="5"/>
    </row>
    <row r="10" spans="1:5" ht="26.25" thickBot="1" x14ac:dyDescent="0.25">
      <c r="A10" s="24" t="s">
        <v>26</v>
      </c>
      <c r="B10" s="25" t="s">
        <v>27</v>
      </c>
      <c r="C10" s="26"/>
      <c r="D10" s="27">
        <f>IF(B10=B7,D7*1,IF(B10=B8,D8*1,1))</f>
        <v>0.5</v>
      </c>
      <c r="E10" s="5"/>
    </row>
    <row r="11" spans="1:5" ht="104.25" customHeight="1" x14ac:dyDescent="0.2">
      <c r="A11" s="106" t="s">
        <v>4</v>
      </c>
      <c r="B11" s="28" t="s">
        <v>20</v>
      </c>
      <c r="C11" s="29" t="s">
        <v>56</v>
      </c>
      <c r="D11" s="30">
        <v>0.7</v>
      </c>
      <c r="E11" s="5"/>
    </row>
    <row r="12" spans="1:5" x14ac:dyDescent="0.2">
      <c r="A12" s="107"/>
      <c r="B12" s="31" t="s">
        <v>5</v>
      </c>
      <c r="C12" s="32"/>
      <c r="D12" s="33">
        <v>0.8</v>
      </c>
      <c r="E12" s="5"/>
    </row>
    <row r="13" spans="1:5" x14ac:dyDescent="0.2">
      <c r="A13" s="107"/>
      <c r="B13" s="31" t="s">
        <v>21</v>
      </c>
      <c r="C13" s="32"/>
      <c r="D13" s="33">
        <v>0.9</v>
      </c>
      <c r="E13" s="5"/>
    </row>
    <row r="14" spans="1:5" ht="13.5" thickBot="1" x14ac:dyDescent="0.25">
      <c r="A14" s="107"/>
      <c r="B14" s="34" t="s">
        <v>6</v>
      </c>
      <c r="C14" s="32"/>
      <c r="D14" s="35">
        <v>1</v>
      </c>
      <c r="E14" s="5"/>
    </row>
    <row r="15" spans="1:5" ht="13.5" thickBot="1" x14ac:dyDescent="0.25">
      <c r="A15" s="36" t="s">
        <v>26</v>
      </c>
      <c r="B15" s="25" t="s">
        <v>20</v>
      </c>
      <c r="C15" s="37"/>
      <c r="D15" s="38">
        <f>IF(B15=B11,D11*1,IF(B15=B12,D12*1,IF(B15=B13,D13*1,1)))</f>
        <v>0.7</v>
      </c>
      <c r="E15" s="5"/>
    </row>
    <row r="16" spans="1:5" ht="38.25" x14ac:dyDescent="0.2">
      <c r="A16" s="100" t="s">
        <v>7</v>
      </c>
      <c r="B16" s="39" t="s">
        <v>8</v>
      </c>
      <c r="C16" s="40" t="s">
        <v>51</v>
      </c>
      <c r="D16" s="41">
        <v>0.7</v>
      </c>
      <c r="E16" s="5"/>
    </row>
    <row r="17" spans="1:5" ht="13.5" thickBot="1" x14ac:dyDescent="0.25">
      <c r="A17" s="101"/>
      <c r="B17" s="42" t="s">
        <v>29</v>
      </c>
      <c r="C17" s="22"/>
      <c r="D17" s="43">
        <v>1</v>
      </c>
      <c r="E17" s="5"/>
    </row>
    <row r="18" spans="1:5" ht="13.5" thickBot="1" x14ac:dyDescent="0.25">
      <c r="A18" s="24" t="s">
        <v>26</v>
      </c>
      <c r="B18" s="25" t="s">
        <v>8</v>
      </c>
      <c r="C18" s="26"/>
      <c r="D18" s="27">
        <f>IF(B18=B16,D16*1,1)</f>
        <v>0.7</v>
      </c>
      <c r="E18" s="5"/>
    </row>
    <row r="19" spans="1:5" x14ac:dyDescent="0.2">
      <c r="A19" s="102" t="s">
        <v>9</v>
      </c>
      <c r="B19" s="44" t="s">
        <v>30</v>
      </c>
      <c r="C19" s="45"/>
      <c r="D19" s="46">
        <v>1</v>
      </c>
      <c r="E19" s="5"/>
    </row>
    <row r="20" spans="1:5" x14ac:dyDescent="0.2">
      <c r="A20" s="103"/>
      <c r="B20" s="47" t="s">
        <v>31</v>
      </c>
      <c r="C20" s="48"/>
      <c r="D20" s="49">
        <v>0.9</v>
      </c>
      <c r="E20" s="5"/>
    </row>
    <row r="21" spans="1:5" ht="13.5" thickBot="1" x14ac:dyDescent="0.25">
      <c r="A21" s="103"/>
      <c r="B21" s="50" t="s">
        <v>32</v>
      </c>
      <c r="C21" s="48"/>
      <c r="D21" s="51">
        <v>1</v>
      </c>
      <c r="E21" s="5"/>
    </row>
    <row r="22" spans="1:5" ht="13.5" thickBot="1" x14ac:dyDescent="0.25">
      <c r="A22" s="52" t="s">
        <v>26</v>
      </c>
      <c r="B22" s="25" t="s">
        <v>31</v>
      </c>
      <c r="C22" s="37"/>
      <c r="D22" s="38">
        <f>IF(B22=B20,D20*1,1)</f>
        <v>0.9</v>
      </c>
      <c r="E22" s="5"/>
    </row>
    <row r="23" spans="1:5" ht="132.75" customHeight="1" x14ac:dyDescent="0.2">
      <c r="A23" s="100" t="s">
        <v>10</v>
      </c>
      <c r="B23" s="39" t="s">
        <v>33</v>
      </c>
      <c r="C23" s="53" t="s">
        <v>57</v>
      </c>
      <c r="D23" s="54">
        <v>1</v>
      </c>
      <c r="E23" s="5"/>
    </row>
    <row r="24" spans="1:5" x14ac:dyDescent="0.2">
      <c r="A24" s="101"/>
      <c r="B24" s="55" t="s">
        <v>34</v>
      </c>
      <c r="C24" s="56"/>
      <c r="D24" s="20">
        <v>0.8</v>
      </c>
      <c r="E24" s="5"/>
    </row>
    <row r="25" spans="1:5" ht="13.5" thickBot="1" x14ac:dyDescent="0.25">
      <c r="A25" s="101"/>
      <c r="B25" s="42" t="s">
        <v>35</v>
      </c>
      <c r="C25" s="56"/>
      <c r="D25" s="23">
        <v>0.9</v>
      </c>
      <c r="E25" s="5"/>
    </row>
    <row r="26" spans="1:5" ht="13.5" thickBot="1" x14ac:dyDescent="0.25">
      <c r="A26" s="57" t="s">
        <v>26</v>
      </c>
      <c r="B26" s="58" t="s">
        <v>34</v>
      </c>
      <c r="C26" s="59"/>
      <c r="D26" s="60">
        <f>IF(B26=B24,D24*1,IF(B26=B25,D25*1,1))</f>
        <v>0.8</v>
      </c>
      <c r="E26" s="5"/>
    </row>
    <row r="27" spans="1:5" ht="51" customHeight="1" x14ac:dyDescent="0.2">
      <c r="A27" s="106" t="s">
        <v>47</v>
      </c>
      <c r="B27" s="28" t="s">
        <v>43</v>
      </c>
      <c r="C27" s="61" t="s">
        <v>14</v>
      </c>
      <c r="D27" s="62">
        <v>0.8</v>
      </c>
      <c r="E27" s="5"/>
    </row>
    <row r="28" spans="1:5" x14ac:dyDescent="0.2">
      <c r="A28" s="107"/>
      <c r="B28" s="31" t="s">
        <v>11</v>
      </c>
      <c r="C28" s="63"/>
      <c r="D28" s="64">
        <v>0.9</v>
      </c>
      <c r="E28" s="5"/>
    </row>
    <row r="29" spans="1:5" ht="26.25" thickBot="1" x14ac:dyDescent="0.25">
      <c r="A29" s="107"/>
      <c r="B29" s="34" t="s">
        <v>36</v>
      </c>
      <c r="C29" s="63"/>
      <c r="D29" s="65">
        <v>1</v>
      </c>
      <c r="E29" s="5"/>
    </row>
    <row r="30" spans="1:5" ht="13.5" thickBot="1" x14ac:dyDescent="0.25">
      <c r="A30" s="66" t="s">
        <v>26</v>
      </c>
      <c r="B30" s="25" t="s">
        <v>11</v>
      </c>
      <c r="C30" s="37"/>
      <c r="D30" s="38">
        <f>IF(B30=B27,D27*1,IF(B30=B28,D28*1,1))</f>
        <v>0.9</v>
      </c>
      <c r="E30" s="5"/>
    </row>
    <row r="31" spans="1:5" ht="38.25" x14ac:dyDescent="0.2">
      <c r="A31" s="100" t="s">
        <v>45</v>
      </c>
      <c r="B31" s="67" t="s">
        <v>46</v>
      </c>
      <c r="C31" s="40" t="s">
        <v>25</v>
      </c>
      <c r="D31" s="68">
        <v>0.8</v>
      </c>
      <c r="E31" s="5"/>
    </row>
    <row r="32" spans="1:5" ht="38.25" x14ac:dyDescent="0.2">
      <c r="A32" s="101"/>
      <c r="B32" s="69" t="s">
        <v>55</v>
      </c>
      <c r="C32" s="70"/>
      <c r="D32" s="71">
        <v>0.9</v>
      </c>
      <c r="E32" s="5"/>
    </row>
    <row r="33" spans="1:5" ht="14.25" customHeight="1" thickBot="1" x14ac:dyDescent="0.25">
      <c r="A33" s="101"/>
      <c r="B33" s="42" t="s">
        <v>12</v>
      </c>
      <c r="C33" s="70"/>
      <c r="D33" s="72">
        <v>1</v>
      </c>
      <c r="E33" s="5"/>
    </row>
    <row r="34" spans="1:5" ht="39" thickBot="1" x14ac:dyDescent="0.25">
      <c r="A34" s="24" t="s">
        <v>26</v>
      </c>
      <c r="B34" s="25" t="s">
        <v>55</v>
      </c>
      <c r="C34" s="26"/>
      <c r="D34" s="27">
        <f>IF(B34=B31,D31*1,IF(B34=B32,D32*1,1))</f>
        <v>0.9</v>
      </c>
      <c r="E34" s="5"/>
    </row>
    <row r="35" spans="1:5" ht="35.25" customHeight="1" x14ac:dyDescent="0.2">
      <c r="A35" s="106" t="s">
        <v>13</v>
      </c>
      <c r="B35" s="28" t="s">
        <v>44</v>
      </c>
      <c r="C35" s="104" t="s">
        <v>14</v>
      </c>
      <c r="D35" s="62">
        <v>0.8</v>
      </c>
      <c r="E35" s="5"/>
    </row>
    <row r="36" spans="1:5" ht="34.5" customHeight="1" x14ac:dyDescent="0.2">
      <c r="A36" s="107"/>
      <c r="B36" s="73" t="s">
        <v>52</v>
      </c>
      <c r="C36" s="105"/>
      <c r="D36" s="74">
        <v>0.9</v>
      </c>
      <c r="E36" s="5"/>
    </row>
    <row r="37" spans="1:5" ht="13.5" thickBot="1" x14ac:dyDescent="0.25">
      <c r="A37" s="107"/>
      <c r="B37" s="34" t="s">
        <v>15</v>
      </c>
      <c r="C37" s="75"/>
      <c r="D37" s="65">
        <v>1</v>
      </c>
      <c r="E37" s="5"/>
    </row>
    <row r="38" spans="1:5" ht="26.25" thickBot="1" x14ac:dyDescent="0.25">
      <c r="A38" s="76" t="s">
        <v>26</v>
      </c>
      <c r="B38" s="25" t="s">
        <v>44</v>
      </c>
      <c r="C38" s="77"/>
      <c r="D38" s="78">
        <f>IF(B38=B35,D35*1,IF(B38=B36,D36*1,1))</f>
        <v>0.8</v>
      </c>
      <c r="E38" s="5"/>
    </row>
    <row r="39" spans="1:5" ht="51" x14ac:dyDescent="0.2">
      <c r="A39" s="100" t="s">
        <v>16</v>
      </c>
      <c r="B39" s="39" t="s">
        <v>18</v>
      </c>
      <c r="C39" s="40"/>
      <c r="D39" s="41" t="s">
        <v>19</v>
      </c>
      <c r="E39" s="5"/>
    </row>
    <row r="40" spans="1:5" ht="13.5" thickBot="1" x14ac:dyDescent="0.25">
      <c r="A40" s="101"/>
      <c r="B40" s="42" t="s">
        <v>17</v>
      </c>
      <c r="C40" s="79"/>
      <c r="D40" s="43">
        <v>1</v>
      </c>
      <c r="E40" s="5"/>
    </row>
    <row r="41" spans="1:5" ht="13.5" thickBot="1" x14ac:dyDescent="0.25">
      <c r="A41" s="80" t="s">
        <v>26</v>
      </c>
      <c r="B41" s="81"/>
      <c r="C41" s="82" t="s">
        <v>24</v>
      </c>
      <c r="D41" s="27">
        <f>IF(B41=0.7,0.7,IF(B41=0.8,0.8,IF(B41=0.9,0.9,1)))</f>
        <v>1</v>
      </c>
      <c r="E41" s="5"/>
    </row>
    <row r="42" spans="1:5" ht="38.25" x14ac:dyDescent="0.2">
      <c r="A42" s="106" t="s">
        <v>48</v>
      </c>
      <c r="B42" s="28" t="s">
        <v>53</v>
      </c>
      <c r="C42" s="29"/>
      <c r="D42" s="62">
        <v>1</v>
      </c>
      <c r="E42" s="5"/>
    </row>
    <row r="43" spans="1:5" ht="14.25" customHeight="1" thickBot="1" x14ac:dyDescent="0.25">
      <c r="A43" s="111"/>
      <c r="B43" s="34" t="s">
        <v>15</v>
      </c>
      <c r="C43" s="83"/>
      <c r="D43" s="65">
        <v>0.9</v>
      </c>
      <c r="E43" s="5"/>
    </row>
    <row r="44" spans="1:5" ht="13.5" thickBot="1" x14ac:dyDescent="0.25">
      <c r="A44" s="84" t="s">
        <v>26</v>
      </c>
      <c r="B44" s="25" t="s">
        <v>15</v>
      </c>
      <c r="C44" s="37"/>
      <c r="D44" s="38">
        <f>IF(B44=B43,D43*1,D42)</f>
        <v>0.9</v>
      </c>
      <c r="E44" s="5"/>
    </row>
    <row r="45" spans="1:5" ht="13.5" thickBot="1" x14ac:dyDescent="0.25">
      <c r="A45" s="85"/>
      <c r="B45" s="86"/>
      <c r="C45" s="87"/>
      <c r="D45" s="88"/>
      <c r="E45" s="5"/>
    </row>
    <row r="46" spans="1:5" ht="13.5" thickBot="1" x14ac:dyDescent="0.25">
      <c r="A46" s="108" t="s">
        <v>41</v>
      </c>
      <c r="B46" s="109"/>
      <c r="C46" s="110"/>
      <c r="D46" s="89">
        <f>D10*D15*D18*D22*D26*D30*D34*D38*D41*D44</f>
        <v>0.10287648000000001</v>
      </c>
      <c r="E46" s="5"/>
    </row>
    <row r="47" spans="1:5" x14ac:dyDescent="0.25">
      <c r="A47" s="90"/>
      <c r="B47" s="9"/>
      <c r="C47" s="70"/>
      <c r="D47" s="91"/>
    </row>
    <row r="48" spans="1:5" ht="13.5" thickBot="1" x14ac:dyDescent="0.3">
      <c r="A48" s="92" t="s">
        <v>39</v>
      </c>
      <c r="B48" s="9"/>
      <c r="C48" s="9"/>
      <c r="D48" s="91"/>
    </row>
    <row r="49" spans="1:4" ht="13.5" thickBot="1" x14ac:dyDescent="0.3">
      <c r="A49" s="9"/>
      <c r="B49" s="93" t="s">
        <v>40</v>
      </c>
      <c r="C49" s="96" t="s">
        <v>49</v>
      </c>
      <c r="D49" s="97"/>
    </row>
    <row r="50" spans="1:4" ht="15.75" customHeight="1" thickBot="1" x14ac:dyDescent="0.3">
      <c r="A50" s="94"/>
      <c r="B50" s="95">
        <v>4196</v>
      </c>
      <c r="C50" s="98">
        <f>B50*D46*1000</f>
        <v>431669.71007999999</v>
      </c>
      <c r="D50" s="99"/>
    </row>
    <row r="51" spans="1:4" x14ac:dyDescent="0.25">
      <c r="A51" s="90"/>
      <c r="B51" s="9"/>
      <c r="C51" s="70"/>
      <c r="D51" s="91"/>
    </row>
    <row r="52" spans="1:4" x14ac:dyDescent="0.25">
      <c r="A52" s="90"/>
      <c r="B52" s="9"/>
      <c r="C52" s="70"/>
      <c r="D52" s="91"/>
    </row>
  </sheetData>
  <customSheetViews>
    <customSheetView guid="{4CFADE0A-F647-4332-A24C-D8259714888B}" scale="110">
      <pane xSplit="5" ySplit="5" topLeftCell="F6" activePane="bottomRight" state="frozen"/>
      <selection pane="bottomRight" activeCell="B3" sqref="B3"/>
      <pageMargins left="0.7" right="0.7" top="0.55208333333333337" bottom="0.4375" header="0.3" footer="0.3"/>
      <pageSetup paperSize="9" orientation="landscape" r:id="rId1"/>
    </customSheetView>
  </customSheetViews>
  <mergeCells count="14">
    <mergeCell ref="A11:A14"/>
    <mergeCell ref="A7:A9"/>
    <mergeCell ref="A27:A29"/>
    <mergeCell ref="A46:C46"/>
    <mergeCell ref="A42:A43"/>
    <mergeCell ref="A39:A40"/>
    <mergeCell ref="A35:A37"/>
    <mergeCell ref="A31:A33"/>
    <mergeCell ref="C49:D49"/>
    <mergeCell ref="C50:D50"/>
    <mergeCell ref="A23:A25"/>
    <mergeCell ref="A19:A21"/>
    <mergeCell ref="A16:A17"/>
    <mergeCell ref="C35:C36"/>
  </mergeCells>
  <dataValidations count="9">
    <dataValidation type="list" allowBlank="1" showInputMessage="1" showErrorMessage="1" sqref="B10">
      <formula1>$B$7:$B$9</formula1>
    </dataValidation>
    <dataValidation type="list" allowBlank="1" showInputMessage="1" showErrorMessage="1" sqref="B15">
      <formula1>$B$11:$B$14</formula1>
    </dataValidation>
    <dataValidation type="list" allowBlank="1" showInputMessage="1" showErrorMessage="1" sqref="B18">
      <formula1>$B$16:$B$17</formula1>
    </dataValidation>
    <dataValidation type="list" allowBlank="1" showInputMessage="1" showErrorMessage="1" sqref="B22">
      <formula1>$B$19:$B$21</formula1>
    </dataValidation>
    <dataValidation type="list" allowBlank="1" showInputMessage="1" showErrorMessage="1" sqref="B26">
      <formula1>$B$23:$B$25</formula1>
    </dataValidation>
    <dataValidation type="list" allowBlank="1" showInputMessage="1" showErrorMessage="1" sqref="B30">
      <formula1>$B$27:$B$29</formula1>
    </dataValidation>
    <dataValidation type="list" allowBlank="1" showInputMessage="1" showErrorMessage="1" sqref="B34">
      <formula1>$B$31:$B$33</formula1>
    </dataValidation>
    <dataValidation type="list" allowBlank="1" showInputMessage="1" showErrorMessage="1" sqref="B38">
      <formula1>$B$35:$B$37</formula1>
    </dataValidation>
    <dataValidation type="list" allowBlank="1" showInputMessage="1" showErrorMessage="1" sqref="B44">
      <formula1>$B$42:$B$43</formula1>
    </dataValidation>
  </dataValidations>
  <pageMargins left="0.7" right="0.7" top="0.55208333333333337" bottom="0.4375" header="0.3" footer="0.3"/>
  <pageSetup paperSize="9" orientation="landscape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k</vt:lpstr>
    </vt:vector>
  </TitlesOfParts>
  <Company>Magistrát města Jihlavy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KAFKOVÁ Tereza Ing. arch.</dc:creator>
  <cp:lastModifiedBy>TALÁCKOVÁ Šárka</cp:lastModifiedBy>
  <cp:lastPrinted>2024-02-14T10:55:13Z</cp:lastPrinted>
  <dcterms:created xsi:type="dcterms:W3CDTF">2021-08-31T13:17:56Z</dcterms:created>
  <dcterms:modified xsi:type="dcterms:W3CDTF">2024-03-27T14:38:11Z</dcterms:modified>
</cp:coreProperties>
</file>