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-KOMISE\KULTURNÍ\2022 - 2026\02\"/>
    </mc:Choice>
  </mc:AlternateContent>
  <bookViews>
    <workbookView xWindow="0" yWindow="0" windowWidth="28800" windowHeight="11700" tabRatio="702"/>
  </bookViews>
  <sheets>
    <sheet name="Podpora kulturní akce 2023" sheetId="9" r:id="rId1"/>
    <sheet name="Malé kult. projekty 2023" sheetId="1" r:id="rId2"/>
    <sheet name="Podpora kulturní činnosti 2023" sheetId="10" r:id="rId3"/>
  </sheets>
  <definedNames>
    <definedName name="_xlnm._FilterDatabase" localSheetId="1" hidden="1">'Malé kult. projekty 2023'!$A$5:$Q$22</definedName>
    <definedName name="_xlnm._FilterDatabase" localSheetId="0" hidden="1">'Podpora kulturní akce 2023'!$A$5:$Q$20</definedName>
    <definedName name="_xlnm.Print_Titles" localSheetId="1">'Malé kult. projekty 2023'!$1:$3</definedName>
    <definedName name="_xlnm.Print_Titles" localSheetId="0">'Podpora kulturní akce 2023'!$1:$3</definedName>
    <definedName name="_xlnm.Print_Area" localSheetId="1">'Malé kult. projekty 2023'!$A$1:$R$35</definedName>
    <definedName name="_xlnm.Print_Area" localSheetId="0">'Podpora kulturní akce 2023'!$A$1:$R$34</definedName>
  </definedNames>
  <calcPr calcId="162913"/>
</workbook>
</file>

<file path=xl/calcChain.xml><?xml version="1.0" encoding="utf-8"?>
<calcChain xmlns="http://schemas.openxmlformats.org/spreadsheetml/2006/main">
  <c r="S8" i="10" l="1"/>
  <c r="R6" i="10"/>
  <c r="R7" i="10"/>
  <c r="R5" i="10"/>
  <c r="O10" i="9" l="1"/>
  <c r="P10" i="9" s="1"/>
  <c r="O29" i="9"/>
  <c r="P29" i="9" s="1"/>
  <c r="O8" i="9"/>
  <c r="P8" i="9" s="1"/>
  <c r="O5" i="9"/>
  <c r="P5" i="9" s="1"/>
  <c r="O28" i="9"/>
  <c r="P28" i="9" s="1"/>
  <c r="O26" i="9"/>
  <c r="P26" i="9" s="1"/>
  <c r="O17" i="9"/>
  <c r="P17" i="9" s="1"/>
  <c r="O7" i="9"/>
  <c r="P7" i="9" s="1"/>
  <c r="O15" i="9"/>
  <c r="P15" i="9" s="1"/>
  <c r="O16" i="9"/>
  <c r="P16" i="9" s="1"/>
  <c r="O14" i="9"/>
  <c r="P14" i="9" s="1"/>
  <c r="O25" i="9"/>
  <c r="P25" i="9" s="1"/>
  <c r="O19" i="9"/>
  <c r="P19" i="9" s="1"/>
  <c r="O6" i="9"/>
  <c r="P6" i="9" s="1"/>
  <c r="O20" i="9"/>
  <c r="P20" i="9" s="1"/>
  <c r="O18" i="9"/>
  <c r="P18" i="9" s="1"/>
  <c r="O22" i="9"/>
  <c r="P22" i="9" s="1"/>
  <c r="O21" i="9"/>
  <c r="P21" i="9" s="1"/>
  <c r="O12" i="9"/>
  <c r="P12" i="9" s="1"/>
  <c r="O13" i="9"/>
  <c r="P13" i="9" s="1"/>
  <c r="O23" i="9"/>
  <c r="P23" i="9" s="1"/>
  <c r="O30" i="9"/>
  <c r="P30" i="9" s="1"/>
  <c r="O11" i="9"/>
  <c r="P11" i="9" s="1"/>
  <c r="O27" i="9"/>
  <c r="P27" i="9" s="1"/>
  <c r="O24" i="9"/>
  <c r="O9" i="9"/>
  <c r="P9" i="9" s="1"/>
  <c r="P5" i="10"/>
  <c r="Q5" i="10" s="1"/>
  <c r="O25" i="1"/>
  <c r="P25" i="1" s="1"/>
  <c r="O31" i="1"/>
  <c r="P31" i="1" s="1"/>
  <c r="O14" i="1"/>
  <c r="P14" i="1" s="1"/>
  <c r="O21" i="1"/>
  <c r="P21" i="1" s="1"/>
  <c r="C32" i="1"/>
  <c r="C31" i="9"/>
  <c r="P24" i="9" l="1"/>
  <c r="Q24" i="9" s="1"/>
  <c r="Q25" i="1"/>
  <c r="Q31" i="1"/>
  <c r="Q21" i="1"/>
  <c r="Q14" i="1"/>
  <c r="Q27" i="9"/>
  <c r="O9" i="1"/>
  <c r="P9" i="1" s="1"/>
  <c r="O29" i="1"/>
  <c r="P29" i="1" s="1"/>
  <c r="O11" i="1"/>
  <c r="P11" i="1" s="1"/>
  <c r="O12" i="1"/>
  <c r="P12" i="1" s="1"/>
  <c r="O7" i="1"/>
  <c r="P7" i="1" s="1"/>
  <c r="O18" i="1"/>
  <c r="P18" i="1" s="1"/>
  <c r="O28" i="1"/>
  <c r="P28" i="1" s="1"/>
  <c r="O5" i="1"/>
  <c r="P5" i="1" s="1"/>
  <c r="O26" i="1"/>
  <c r="P26" i="1" s="1"/>
  <c r="Q21" i="9"/>
  <c r="Q9" i="1" l="1"/>
  <c r="Q11" i="1"/>
  <c r="Q5" i="1"/>
  <c r="Q12" i="1"/>
  <c r="Q28" i="1"/>
  <c r="Q18" i="1"/>
  <c r="Q26" i="1"/>
  <c r="Q7" i="1"/>
  <c r="Q29" i="1"/>
  <c r="Q23" i="9"/>
  <c r="Q18" i="9"/>
  <c r="Q13" i="9"/>
  <c r="Q11" i="9"/>
  <c r="Q12" i="9"/>
  <c r="Q30" i="9"/>
  <c r="Q22" i="9"/>
  <c r="Q26" i="9" l="1"/>
  <c r="Q28" i="9"/>
  <c r="Q14" i="9"/>
  <c r="Q7" i="9"/>
  <c r="Q10" i="9"/>
  <c r="Q16" i="9"/>
  <c r="Q15" i="9"/>
  <c r="Q20" i="9"/>
  <c r="Q6" i="9"/>
  <c r="Q25" i="9"/>
  <c r="Q8" i="9"/>
  <c r="Q17" i="9"/>
  <c r="Q29" i="9"/>
  <c r="Q5" i="9"/>
  <c r="Q9" i="9"/>
  <c r="Q19" i="9"/>
  <c r="P7" i="10" l="1"/>
  <c r="Q7" i="10" s="1"/>
  <c r="P6" i="10"/>
  <c r="Q6" i="10" s="1"/>
  <c r="C8" i="10" l="1"/>
  <c r="O10" i="1"/>
  <c r="P10" i="1" s="1"/>
  <c r="O23" i="1"/>
  <c r="P23" i="1" s="1"/>
  <c r="O22" i="1"/>
  <c r="P22" i="1" s="1"/>
  <c r="O15" i="1"/>
  <c r="P15" i="1" s="1"/>
  <c r="O27" i="1"/>
  <c r="P27" i="1" s="1"/>
  <c r="O8" i="1"/>
  <c r="P8" i="1" s="1"/>
  <c r="O13" i="1"/>
  <c r="P13" i="1" s="1"/>
  <c r="O16" i="1"/>
  <c r="P16" i="1" s="1"/>
  <c r="O20" i="1"/>
  <c r="P20" i="1" s="1"/>
  <c r="O19" i="1"/>
  <c r="P19" i="1" s="1"/>
  <c r="O24" i="1"/>
  <c r="P24" i="1" s="1"/>
  <c r="O6" i="1"/>
  <c r="P6" i="1" s="1"/>
  <c r="O17" i="1"/>
  <c r="P17" i="1" s="1"/>
  <c r="O30" i="1"/>
  <c r="P30" i="1" s="1"/>
  <c r="Q24" i="1" l="1"/>
  <c r="Q22" i="1"/>
  <c r="Q19" i="1"/>
  <c r="Q23" i="1"/>
  <c r="Q27" i="1"/>
  <c r="Q13" i="1"/>
  <c r="Q30" i="1"/>
  <c r="Q20" i="1"/>
  <c r="Q10" i="1"/>
  <c r="Q6" i="1"/>
  <c r="Q16" i="1"/>
  <c r="Q15" i="1"/>
  <c r="Q17" i="1"/>
  <c r="Q8" i="1"/>
</calcChain>
</file>

<file path=xl/comments1.xml><?xml version="1.0" encoding="utf-8"?>
<comments xmlns="http://schemas.openxmlformats.org/spreadsheetml/2006/main">
  <authors>
    <author>KRIŠKOVÁ Daniela</author>
  </authors>
  <commentList>
    <comment ref="H6" authorId="0" shapeId="0">
      <text>
        <r>
          <rPr>
            <b/>
            <sz val="9"/>
            <color indexed="81"/>
            <rFont val="Tahoma"/>
            <family val="2"/>
            <charset val="238"/>
          </rPr>
          <t>nahlášen střet zájmu - nehlasováno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KRIŠKOVÁ Daniela</author>
  </authors>
  <commentList>
    <comment ref="I5" authorId="0" shapeId="0">
      <text>
        <r>
          <rPr>
            <b/>
            <sz val="9"/>
            <color indexed="81"/>
            <rFont val="Tahoma"/>
            <family val="2"/>
            <charset val="238"/>
          </rPr>
          <t>nahlášen střet zájmu - nehlasováno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<sst xmlns="http://schemas.openxmlformats.org/spreadsheetml/2006/main" count="189" uniqueCount="141">
  <si>
    <t>Žadatel</t>
  </si>
  <si>
    <t>Název projektu</t>
  </si>
  <si>
    <t>celkem</t>
  </si>
  <si>
    <t xml:space="preserve">Alokace </t>
  </si>
  <si>
    <r>
      <t xml:space="preserve">Požadavek 
</t>
    </r>
    <r>
      <rPr>
        <sz val="9"/>
        <color indexed="8"/>
        <rFont val="Calibri"/>
        <family val="2"/>
        <charset val="238"/>
      </rPr>
      <t>v Kč dle žádosti</t>
    </r>
  </si>
  <si>
    <t xml:space="preserve">Ulrich Petr Ing. </t>
  </si>
  <si>
    <t xml:space="preserve">Den architektury v Jihlavě </t>
  </si>
  <si>
    <t xml:space="preserve">Celkem </t>
  </si>
  <si>
    <t>Alokace</t>
  </si>
  <si>
    <t>Požadavek
v Kč dle žádosti</t>
  </si>
  <si>
    <t xml:space="preserve">O nejhezčí vánoční stromeček </t>
  </si>
  <si>
    <r>
      <t xml:space="preserve">Požadavek 
</t>
    </r>
    <r>
      <rPr>
        <b/>
        <sz val="9"/>
        <color indexed="8"/>
        <rFont val="Calibri"/>
        <family val="2"/>
        <charset val="238"/>
      </rPr>
      <t>v Kč dle žádosti</t>
    </r>
  </si>
  <si>
    <t>Poznámka</t>
  </si>
  <si>
    <t>Čermáková</t>
  </si>
  <si>
    <t>Mészáros</t>
  </si>
  <si>
    <t>Palán</t>
  </si>
  <si>
    <t xml:space="preserve">Celkový počet bodů </t>
  </si>
  <si>
    <t>Průměr bodového hodnocení</t>
  </si>
  <si>
    <t>Procento hodnocení</t>
  </si>
  <si>
    <t>Celkový počet bodů</t>
  </si>
  <si>
    <t>Vanacká</t>
  </si>
  <si>
    <t xml:space="preserve">Cirkus Mlejn, z.s. </t>
  </si>
  <si>
    <t xml:space="preserve">Hotch-Potch z.s. </t>
  </si>
  <si>
    <t xml:space="preserve">Kolář Milan Ing. </t>
  </si>
  <si>
    <t xml:space="preserve">NART DANCE SCHOOL, z.s. </t>
  </si>
  <si>
    <t xml:space="preserve">DPS Zvoneček Jihlava, z.s. </t>
  </si>
  <si>
    <t xml:space="preserve">Maringotka s.r.o. </t>
  </si>
  <si>
    <t>Zvuková galerie IGLOO</t>
  </si>
  <si>
    <t>I. kolo příjmu žádostí</t>
  </si>
  <si>
    <t xml:space="preserve">II. kolo příjmu žádostí </t>
  </si>
  <si>
    <t>MKP celková alokace</t>
  </si>
  <si>
    <t xml:space="preserve">Činnost taneční školy Nart dance school </t>
  </si>
  <si>
    <t>bodový průměr</t>
  </si>
  <si>
    <t xml:space="preserve">DAKABEN s.r.o. </t>
  </si>
  <si>
    <t xml:space="preserve">DE FACTO MIMO, z.s. </t>
  </si>
  <si>
    <t xml:space="preserve">Diecézní charita Brno </t>
  </si>
  <si>
    <t>Kauer Aleš</t>
  </si>
  <si>
    <t xml:space="preserve">Národní informační a poradenské středisko pro kulturu </t>
  </si>
  <si>
    <t>Gospelové Vánoce</t>
  </si>
  <si>
    <t xml:space="preserve">Pěvecké sdružení Campanula, z.s. </t>
  </si>
  <si>
    <t xml:space="preserve">Alokace programu </t>
  </si>
  <si>
    <t xml:space="preserve">Jarní koncert DPS Zvoneček </t>
  </si>
  <si>
    <t xml:space="preserve">Oblastní galerie Vysočiny v Jihlavě </t>
  </si>
  <si>
    <t xml:space="preserve">Sdružení rodičů Dřevěnomlýnská, z.s. </t>
  </si>
  <si>
    <t xml:space="preserve">Výstava prací seniorů </t>
  </si>
  <si>
    <t>Happening "Pamatuj!"</t>
  </si>
  <si>
    <t xml:space="preserve">Tělocvičná jednota Sokol Jihlava </t>
  </si>
  <si>
    <t xml:space="preserve">Činnost DFS Dřeváček a PS Foerster </t>
  </si>
  <si>
    <t>Hodnocení žádostí - dotace 2023</t>
  </si>
  <si>
    <t>PODPORA KULTURNÍ AKCE  2023</t>
  </si>
  <si>
    <t>poznámka - při hodnocení projektů JRS doporučeny výše dotací přes alokovanou částku - 786 500 Kč bylo doporučeno zohlednit při programových dotacích</t>
  </si>
  <si>
    <t>AlternativaPro z.s.</t>
  </si>
  <si>
    <t>Přijďte na koncert, pomůžete 2023</t>
  </si>
  <si>
    <t>Fun Fatale 2023</t>
  </si>
  <si>
    <t xml:space="preserve">MAGMAFEST </t>
  </si>
  <si>
    <t>Divadelní večery MIMO</t>
  </si>
  <si>
    <t xml:space="preserve">Divadlo T.E.J.P., z.s. </t>
  </si>
  <si>
    <t>Divadlo na Staré plovárně 2023</t>
  </si>
  <si>
    <t xml:space="preserve">Events CZ/SK s.r.o. </t>
  </si>
  <si>
    <t xml:space="preserve">Fesťáček Jihlava </t>
  </si>
  <si>
    <t xml:space="preserve">Gastro ERA s.r.o. </t>
  </si>
  <si>
    <t>Dny Ježka 2023</t>
  </si>
  <si>
    <t>Naše pohádky tečka cz</t>
  </si>
  <si>
    <t xml:space="preserve">Jihlavský smíšený pěvecký sbor Melodie z.s. </t>
  </si>
  <si>
    <t>Slavnostní koncertní cyklus JSPS Melodie 2023</t>
  </si>
  <si>
    <t xml:space="preserve">KVÍLENÍ 7, literárně-hudební festival </t>
  </si>
  <si>
    <t xml:space="preserve">Folk v Jihlavě </t>
  </si>
  <si>
    <t>Musilová Denisa</t>
  </si>
  <si>
    <t>POOL</t>
  </si>
  <si>
    <t xml:space="preserve">Nadační fond Folklorika </t>
  </si>
  <si>
    <t>FOLKLORIKA TOUR 2023 - Cigánskí Diabli &amp; ZUŠ Folklorika</t>
  </si>
  <si>
    <t xml:space="preserve">28. celostátní přehlídka dětských folklorních souborů </t>
  </si>
  <si>
    <t xml:space="preserve">Momo a ztracený čas </t>
  </si>
  <si>
    <t xml:space="preserve">The Sound Inside </t>
  </si>
  <si>
    <t>Parola spol. s r.o.</t>
  </si>
  <si>
    <t>Pohádky pro MŠ a ZŠ</t>
  </si>
  <si>
    <t>Podzimní koncert s hostem PS Campanula</t>
  </si>
  <si>
    <t>Vánoční koncert PS Campanula</t>
  </si>
  <si>
    <t xml:space="preserve">Post Bellum, z.ú. </t>
  </si>
  <si>
    <t>Jihlavští pamětníci promlouvají v Paměti národa</t>
  </si>
  <si>
    <t>Slovanská unie</t>
  </si>
  <si>
    <t>Kulturní dědictví UNESCO 2023</t>
  </si>
  <si>
    <t>SUPŠ Jihlava-Helenín, Hálkova</t>
  </si>
  <si>
    <t xml:space="preserve">Hudební Helenín </t>
  </si>
  <si>
    <t xml:space="preserve">Vietnamský spolek na Jihlavsku, z.s. </t>
  </si>
  <si>
    <t xml:space="preserve">Den vietnamské kultury </t>
  </si>
  <si>
    <t>Oslava vietnamského dne dětí - Tet Trung Thu 2023</t>
  </si>
  <si>
    <t>Šedivý</t>
  </si>
  <si>
    <t>Jakeš</t>
  </si>
  <si>
    <t>Nekula</t>
  </si>
  <si>
    <t>Koubová</t>
  </si>
  <si>
    <t>Šoula</t>
  </si>
  <si>
    <t xml:space="preserve">Král </t>
  </si>
  <si>
    <t>Krátká</t>
  </si>
  <si>
    <t>PODPORA MALÝCH KULTURNÍCH PROJEKTŮ 2023</t>
  </si>
  <si>
    <t xml:space="preserve">Centrum pro rodinu Vysočina, z.s. </t>
  </si>
  <si>
    <t>Noc kostelů 2023</t>
  </si>
  <si>
    <t>Číhalová Hana</t>
  </si>
  <si>
    <t xml:space="preserve">Jihlavský Fler jarmark </t>
  </si>
  <si>
    <t>Dobrochova tančírna 2023</t>
  </si>
  <si>
    <t>Vánoční koncert DPS Zvoneček</t>
  </si>
  <si>
    <t>24. ročník festivalu Laudes liberorum (Chvály dětí)</t>
  </si>
  <si>
    <t xml:space="preserve">DS Stříbrné Terasy o.p.s. </t>
  </si>
  <si>
    <t xml:space="preserve">Kulturní akce pro seniory </t>
  </si>
  <si>
    <t>Farní sbor Českobratrské církve evangelické v Jihlavě</t>
  </si>
  <si>
    <t>Něco pro uši, pro oči i pro duši VII.</t>
  </si>
  <si>
    <t>Horácké divadlo Jihlava, příspěvková organizace</t>
  </si>
  <si>
    <t>Stand up v Divadelním klubu</t>
  </si>
  <si>
    <t>Kabaret - Mladá krev</t>
  </si>
  <si>
    <t>Jazzové večery v Divadelním klubu</t>
  </si>
  <si>
    <t xml:space="preserve">Klub plastikových modelářů Jihlava z.s. </t>
  </si>
  <si>
    <t xml:space="preserve">O Štít města Jihlavy - 46. ročník </t>
  </si>
  <si>
    <t xml:space="preserve">Kuba Cyril </t>
  </si>
  <si>
    <t>Okaza gig koncerty jaro 2023</t>
  </si>
  <si>
    <t>Hudební léto s Maringotkou</t>
  </si>
  <si>
    <t xml:space="preserve">Martinek Přemysl </t>
  </si>
  <si>
    <t>PechaKucha Night Jihlava vol. 24 a 25</t>
  </si>
  <si>
    <t xml:space="preserve">nabuku s.r.o. </t>
  </si>
  <si>
    <t>Příběh knihy slovem i praxí</t>
  </si>
  <si>
    <t xml:space="preserve">Jarní koncert PS Campanula </t>
  </si>
  <si>
    <t xml:space="preserve">Docela malý festival </t>
  </si>
  <si>
    <t>Senioři České republiky, z.s. MO Jihlava</t>
  </si>
  <si>
    <t xml:space="preserve">Vítání léta </t>
  </si>
  <si>
    <t xml:space="preserve">Štanclová Vladislava </t>
  </si>
  <si>
    <t>Skandální odhalení skrytých ženských talentů</t>
  </si>
  <si>
    <t xml:space="preserve">Štarhová Kristýna </t>
  </si>
  <si>
    <t>A neříkej mi Maruško</t>
  </si>
  <si>
    <t xml:space="preserve">Jarni koncert PS Foerster Sokola Jihlava </t>
  </si>
  <si>
    <t>Zachrlová Monika</t>
  </si>
  <si>
    <t>Ladovy Vánoce</t>
  </si>
  <si>
    <t>Zajištění činnosti Hotch-Potch z.s. 2023</t>
  </si>
  <si>
    <t>PODPORA KULTURNÍ ČINNOSTI 2023</t>
  </si>
  <si>
    <t>dosažená procenta</t>
  </si>
  <si>
    <t>pokráceno</t>
  </si>
  <si>
    <t>sníženo o 10</t>
  </si>
  <si>
    <t>sníženo o 20</t>
  </si>
  <si>
    <t xml:space="preserve">nad 81 % </t>
  </si>
  <si>
    <t xml:space="preserve">nad 75 % </t>
  </si>
  <si>
    <t>pro druhé kolo zbývá: 94 125 Kč</t>
  </si>
  <si>
    <t xml:space="preserve">75 % - hranice doporučených projektů k podpoře </t>
  </si>
  <si>
    <t xml:space="preserve">pozn. při hodnocení projektů JRS doporučeny výše dotací přes alokovanou částku - 786 500 Kč bylo doporučeno zohlednit při programových dotacích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</si>
</sst>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Kč&quot;;[Red]\-#,##0\ &quot;Kč&quot;"/>
    <numFmt numFmtId="43" formatCode="_-* #,##0.00_-;\-* #,##0.00_-;_-* &quot;-&quot;??_-;_-@_-"/>
    <numFmt numFmtId="164" formatCode="#,##0\ _K_č"/>
    <numFmt numFmtId="165" formatCode="0.0"/>
    <numFmt numFmtId="166" formatCode="_-* #,##0_-;\-* #,##0_-;_-* &quot;-&quot;??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3" fontId="12" fillId="0" borderId="0" xfId="0" applyNumberFormat="1" applyFont="1" applyFill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 wrapText="1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3" fontId="11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0" fontId="0" fillId="0" borderId="0" xfId="0" applyFill="1" applyAlignment="1">
      <alignment horizontal="center" vertical="center"/>
    </xf>
    <xf numFmtId="0" fontId="2" fillId="0" borderId="9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/>
    <xf numFmtId="164" fontId="12" fillId="0" borderId="5" xfId="0" applyNumberFormat="1" applyFont="1" applyFill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top" wrapText="1"/>
    </xf>
    <xf numFmtId="0" fontId="16" fillId="3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3" fontId="12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3" fontId="0" fillId="0" borderId="4" xfId="0" applyNumberFormat="1" applyFont="1" applyFill="1" applyBorder="1" applyAlignment="1">
      <alignment horizontal="right" vertical="center" wrapText="1"/>
    </xf>
    <xf numFmtId="3" fontId="18" fillId="0" borderId="2" xfId="0" applyNumberFormat="1" applyFont="1" applyBorder="1" applyAlignment="1">
      <alignment horizontal="center" vertical="top" wrapText="1"/>
    </xf>
    <xf numFmtId="164" fontId="1" fillId="0" borderId="0" xfId="0" applyNumberFormat="1" applyFont="1" applyBorder="1"/>
    <xf numFmtId="0" fontId="0" fillId="0" borderId="0" xfId="0"/>
    <xf numFmtId="3" fontId="13" fillId="0" borderId="2" xfId="0" applyNumberFormat="1" applyFont="1" applyBorder="1" applyAlignment="1">
      <alignment horizontal="center" vertical="top" wrapText="1"/>
    </xf>
    <xf numFmtId="0" fontId="16" fillId="3" borderId="18" xfId="0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right" vertical="center"/>
    </xf>
    <xf numFmtId="3" fontId="0" fillId="0" borderId="20" xfId="0" applyNumberFormat="1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top" wrapText="1"/>
    </xf>
    <xf numFmtId="0" fontId="0" fillId="0" borderId="17" xfId="0" applyBorder="1" applyAlignment="1">
      <alignment wrapText="1"/>
    </xf>
    <xf numFmtId="3" fontId="12" fillId="0" borderId="17" xfId="0" applyNumberFormat="1" applyFont="1" applyBorder="1" applyAlignment="1">
      <alignment horizontal="right" vertical="center" wrapText="1"/>
    </xf>
    <xf numFmtId="0" fontId="0" fillId="0" borderId="0" xfId="0"/>
    <xf numFmtId="0" fontId="15" fillId="2" borderId="15" xfId="0" applyFont="1" applyFill="1" applyBorder="1" applyAlignment="1">
      <alignment vertical="center" wrapText="1"/>
    </xf>
    <xf numFmtId="16" fontId="24" fillId="0" borderId="22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16" fillId="3" borderId="7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top" wrapText="1"/>
    </xf>
    <xf numFmtId="16" fontId="24" fillId="0" borderId="2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Border="1"/>
    <xf numFmtId="0" fontId="0" fillId="0" borderId="4" xfId="0" applyFill="1" applyBorder="1" applyAlignment="1">
      <alignment vertical="center" wrapText="1"/>
    </xf>
    <xf numFmtId="0" fontId="0" fillId="0" borderId="0" xfId="0"/>
    <xf numFmtId="0" fontId="15" fillId="2" borderId="15" xfId="0" applyFont="1" applyFill="1" applyBorder="1" applyAlignment="1">
      <alignment vertical="center" wrapText="1"/>
    </xf>
    <xf numFmtId="164" fontId="12" fillId="0" borderId="4" xfId="0" applyNumberFormat="1" applyFont="1" applyFill="1" applyBorder="1" applyAlignment="1">
      <alignment horizontal="right" vertical="center"/>
    </xf>
    <xf numFmtId="164" fontId="16" fillId="3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16" fillId="3" borderId="1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7" fillId="0" borderId="0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1" fontId="3" fillId="0" borderId="13" xfId="0" applyNumberFormat="1" applyFont="1" applyBorder="1"/>
    <xf numFmtId="165" fontId="3" fillId="0" borderId="13" xfId="1" applyNumberFormat="1" applyFont="1" applyBorder="1"/>
    <xf numFmtId="0" fontId="3" fillId="0" borderId="30" xfId="0" applyFont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164" fontId="22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wrapText="1"/>
    </xf>
    <xf numFmtId="3" fontId="16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4" xfId="0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/>
    <xf numFmtId="165" fontId="3" fillId="0" borderId="0" xfId="1" applyNumberFormat="1" applyFont="1" applyFill="1" applyBorder="1"/>
    <xf numFmtId="164" fontId="12" fillId="0" borderId="36" xfId="0" applyNumberFormat="1" applyFont="1" applyFill="1" applyBorder="1" applyAlignment="1">
      <alignment horizontal="right" vertical="center"/>
    </xf>
    <xf numFmtId="164" fontId="12" fillId="0" borderId="23" xfId="0" applyNumberFormat="1" applyFont="1" applyFill="1" applyBorder="1" applyAlignment="1">
      <alignment horizontal="right" vertical="center"/>
    </xf>
    <xf numFmtId="164" fontId="0" fillId="0" borderId="6" xfId="0" applyNumberFormat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164" fontId="12" fillId="5" borderId="4" xfId="0" applyNumberFormat="1" applyFont="1" applyFill="1" applyBorder="1" applyAlignment="1">
      <alignment horizontal="right" vertical="center"/>
    </xf>
    <xf numFmtId="164" fontId="0" fillId="5" borderId="3" xfId="0" applyNumberFormat="1" applyFont="1" applyFill="1" applyBorder="1" applyAlignment="1">
      <alignment horizontal="right" vertical="center"/>
    </xf>
    <xf numFmtId="6" fontId="2" fillId="5" borderId="0" xfId="0" applyNumberFormat="1" applyFont="1" applyFill="1" applyAlignment="1">
      <alignment horizontal="center" vertical="center"/>
    </xf>
    <xf numFmtId="164" fontId="12" fillId="5" borderId="3" xfId="0" applyNumberFormat="1" applyFont="1" applyFill="1" applyBorder="1" applyAlignment="1">
      <alignment horizontal="right" vertical="center"/>
    </xf>
    <xf numFmtId="164" fontId="0" fillId="5" borderId="4" xfId="0" applyNumberFormat="1" applyFont="1" applyFill="1" applyBorder="1" applyAlignment="1">
      <alignment horizontal="right" vertical="center"/>
    </xf>
    <xf numFmtId="1" fontId="16" fillId="0" borderId="9" xfId="0" applyNumberFormat="1" applyFont="1" applyBorder="1" applyAlignment="1">
      <alignment horizontal="center" vertical="center"/>
    </xf>
    <xf numFmtId="0" fontId="0" fillId="0" borderId="3" xfId="0" applyBorder="1"/>
    <xf numFmtId="16" fontId="24" fillId="0" borderId="3" xfId="0" applyNumberFormat="1" applyFont="1" applyFill="1" applyBorder="1" applyAlignment="1">
      <alignment horizontal="center" vertical="center" wrapText="1"/>
    </xf>
    <xf numFmtId="1" fontId="0" fillId="0" borderId="3" xfId="0" applyNumberFormat="1" applyBorder="1"/>
    <xf numFmtId="165" fontId="27" fillId="5" borderId="13" xfId="1" applyNumberFormat="1" applyFont="1" applyFill="1" applyBorder="1"/>
    <xf numFmtId="3" fontId="1" fillId="5" borderId="3" xfId="0" applyNumberFormat="1" applyFont="1" applyFill="1" applyBorder="1"/>
    <xf numFmtId="166" fontId="1" fillId="5" borderId="3" xfId="2" applyNumberFormat="1" applyFont="1" applyFill="1" applyBorder="1"/>
    <xf numFmtId="165" fontId="30" fillId="5" borderId="13" xfId="0" applyNumberFormat="1" applyFont="1" applyFill="1" applyBorder="1"/>
    <xf numFmtId="1" fontId="3" fillId="0" borderId="13" xfId="0" applyNumberFormat="1" applyFont="1" applyFill="1" applyBorder="1"/>
    <xf numFmtId="165" fontId="30" fillId="0" borderId="13" xfId="0" applyNumberFormat="1" applyFont="1" applyFill="1" applyBorder="1"/>
    <xf numFmtId="165" fontId="3" fillId="0" borderId="13" xfId="0" applyNumberFormat="1" applyFont="1" applyFill="1" applyBorder="1"/>
    <xf numFmtId="0" fontId="0" fillId="5" borderId="8" xfId="0" applyFill="1" applyBorder="1" applyAlignment="1">
      <alignment horizontal="center" vertical="center"/>
    </xf>
    <xf numFmtId="6" fontId="6" fillId="5" borderId="12" xfId="0" applyNumberFormat="1" applyFont="1" applyFill="1" applyBorder="1" applyAlignment="1">
      <alignment horizontal="center"/>
    </xf>
    <xf numFmtId="6" fontId="7" fillId="0" borderId="0" xfId="0" applyNumberFormat="1" applyFont="1"/>
    <xf numFmtId="164" fontId="12" fillId="2" borderId="3" xfId="0" applyNumberFormat="1" applyFont="1" applyFill="1" applyBorder="1" applyAlignment="1">
      <alignment horizontal="right" vertical="center"/>
    </xf>
    <xf numFmtId="165" fontId="3" fillId="2" borderId="13" xfId="1" applyNumberFormat="1" applyFont="1" applyFill="1" applyBorder="1"/>
    <xf numFmtId="0" fontId="0" fillId="0" borderId="3" xfId="0" applyFont="1" applyFill="1" applyBorder="1" applyAlignment="1">
      <alignment vertical="center" wrapText="1"/>
    </xf>
    <xf numFmtId="0" fontId="10" fillId="0" borderId="0" xfId="0" applyFont="1" applyAlignment="1"/>
    <xf numFmtId="0" fontId="0" fillId="0" borderId="0" xfId="0"/>
    <xf numFmtId="0" fontId="19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" fontId="13" fillId="0" borderId="24" xfId="0" applyNumberFormat="1" applyFont="1" applyFill="1" applyBorder="1" applyAlignment="1">
      <alignment horizontal="center" vertical="center" wrapText="1"/>
    </xf>
    <xf numFmtId="16" fontId="13" fillId="0" borderId="27" xfId="0" applyNumberFormat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 wrapText="1"/>
    </xf>
    <xf numFmtId="3" fontId="26" fillId="0" borderId="31" xfId="0" applyNumberFormat="1" applyFont="1" applyFill="1" applyBorder="1" applyAlignment="1">
      <alignment horizontal="center" vertical="top" wrapText="1"/>
    </xf>
    <xf numFmtId="3" fontId="26" fillId="0" borderId="29" xfId="0" applyNumberFormat="1" applyFont="1" applyFill="1" applyBorder="1" applyAlignment="1">
      <alignment horizontal="center" vertical="top" wrapText="1"/>
    </xf>
    <xf numFmtId="3" fontId="26" fillId="0" borderId="32" xfId="0" applyNumberFormat="1" applyFont="1" applyFill="1" applyBorder="1" applyAlignment="1">
      <alignment horizontal="center" vertical="top" wrapText="1"/>
    </xf>
    <xf numFmtId="3" fontId="26" fillId="0" borderId="23" xfId="0" applyNumberFormat="1" applyFont="1" applyFill="1" applyBorder="1" applyAlignment="1">
      <alignment horizontal="center" vertical="top" wrapText="1"/>
    </xf>
    <xf numFmtId="3" fontId="26" fillId="0" borderId="0" xfId="0" applyNumberFormat="1" applyFont="1" applyFill="1" applyBorder="1" applyAlignment="1">
      <alignment horizontal="center" vertical="top" wrapText="1"/>
    </xf>
    <xf numFmtId="3" fontId="26" fillId="0" borderId="33" xfId="0" applyNumberFormat="1" applyFont="1" applyFill="1" applyBorder="1" applyAlignment="1">
      <alignment horizontal="center" vertical="top" wrapText="1"/>
    </xf>
    <xf numFmtId="3" fontId="26" fillId="0" borderId="5" xfId="0" applyNumberFormat="1" applyFont="1" applyFill="1" applyBorder="1" applyAlignment="1">
      <alignment horizontal="center" vertical="top" wrapText="1"/>
    </xf>
    <xf numFmtId="3" fontId="26" fillId="0" borderId="34" xfId="0" applyNumberFormat="1" applyFont="1" applyFill="1" applyBorder="1" applyAlignment="1">
      <alignment horizontal="center" vertical="top" wrapText="1"/>
    </xf>
    <xf numFmtId="3" fontId="26" fillId="0" borderId="35" xfId="0" applyNumberFormat="1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vertical="center" wrapText="1"/>
    </xf>
    <xf numFmtId="0" fontId="0" fillId="0" borderId="15" xfId="0" applyBorder="1"/>
    <xf numFmtId="16" fontId="13" fillId="0" borderId="25" xfId="0" applyNumberFormat="1" applyFont="1" applyFill="1" applyBorder="1" applyAlignment="1">
      <alignment horizontal="center" vertical="center" wrapText="1"/>
    </xf>
    <xf numFmtId="16" fontId="13" fillId="0" borderId="20" xfId="0" applyNumberFormat="1" applyFont="1" applyFill="1" applyBorder="1" applyAlignment="1">
      <alignment horizontal="center" vertical="center" wrapText="1"/>
    </xf>
    <xf numFmtId="16" fontId="13" fillId="0" borderId="26" xfId="0" applyNumberFormat="1" applyFont="1" applyFill="1" applyBorder="1" applyAlignment="1">
      <alignment horizontal="center" vertical="center" wrapText="1"/>
    </xf>
    <xf numFmtId="16" fontId="13" fillId="0" borderId="28" xfId="0" applyNumberFormat="1" applyFont="1" applyFill="1" applyBorder="1" applyAlignment="1">
      <alignment horizontal="center" vertical="center" wrapText="1"/>
    </xf>
    <xf numFmtId="16" fontId="13" fillId="0" borderId="8" xfId="0" applyNumberFormat="1" applyFont="1" applyFill="1" applyBorder="1" applyAlignment="1">
      <alignment horizontal="center" vertical="center" wrapText="1"/>
    </xf>
    <xf numFmtId="16" fontId="13" fillId="0" borderId="11" xfId="0" applyNumberFormat="1" applyFont="1" applyFill="1" applyBorder="1" applyAlignment="1">
      <alignment horizontal="center" vertical="center" wrapText="1"/>
    </xf>
    <xf numFmtId="16" fontId="13" fillId="0" borderId="12" xfId="0" applyNumberFormat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9" fillId="0" borderId="10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8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5" fillId="2" borderId="16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FF"/>
      <color rgb="FFFF7C8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K34"/>
  <sheetViews>
    <sheetView tabSelected="1" topLeftCell="A19" zoomScale="85" zoomScaleNormal="85" zoomScaleSheetLayoutView="70" workbookViewId="0">
      <selection activeCell="W24" sqref="W24"/>
    </sheetView>
  </sheetViews>
  <sheetFormatPr defaultRowHeight="29.25" customHeight="1" x14ac:dyDescent="0.25"/>
  <cols>
    <col min="1" max="1" width="32.42578125" style="31" customWidth="1"/>
    <col min="2" max="2" width="51.7109375" style="31" customWidth="1"/>
    <col min="3" max="3" width="12.85546875" style="12" customWidth="1"/>
    <col min="4" max="4" width="10.85546875" style="7" hidden="1" customWidth="1"/>
    <col min="5" max="5" width="10.5703125" style="7" hidden="1" customWidth="1"/>
    <col min="6" max="7" width="10.42578125" style="7" hidden="1" customWidth="1"/>
    <col min="8" max="8" width="10" style="7" hidden="1" customWidth="1"/>
    <col min="9" max="14" width="10.7109375" style="7" hidden="1" customWidth="1"/>
    <col min="15" max="15" width="14.28515625" style="23" customWidth="1"/>
    <col min="16" max="16" width="16.140625" style="7" customWidth="1"/>
    <col min="17" max="17" width="17.140625" style="7" customWidth="1"/>
    <col min="18" max="18" width="24.42578125" style="7" customWidth="1"/>
    <col min="19" max="19" width="4.5703125" style="7" customWidth="1"/>
    <col min="20" max="21" width="4.42578125" style="7" customWidth="1"/>
    <col min="22" max="22" width="4.28515625" style="23" customWidth="1"/>
    <col min="23" max="23" width="4.42578125" style="7" customWidth="1"/>
    <col min="24" max="24" width="4.5703125" style="7" customWidth="1"/>
    <col min="25" max="25" width="4.42578125" style="7" customWidth="1"/>
    <col min="26" max="26" width="4.5703125" style="7" customWidth="1"/>
    <col min="27" max="28" width="4.42578125" style="7" customWidth="1"/>
    <col min="29" max="29" width="5.28515625" style="23" customWidth="1"/>
    <col min="30" max="30" width="4.42578125" style="7" customWidth="1"/>
    <col min="31" max="31" width="4.5703125" style="7" customWidth="1"/>
    <col min="32" max="32" width="4.42578125" style="7" customWidth="1"/>
    <col min="33" max="33" width="4.5703125" style="7" customWidth="1"/>
    <col min="34" max="35" width="4.42578125" style="7" customWidth="1"/>
    <col min="36" max="36" width="4.28515625" style="23" customWidth="1"/>
    <col min="37" max="37" width="4.42578125" style="7" customWidth="1"/>
    <col min="38" max="38" width="4.5703125" style="7" customWidth="1"/>
    <col min="39" max="39" width="4.42578125" style="7" customWidth="1"/>
    <col min="40" max="40" width="4.5703125" style="7" customWidth="1"/>
    <col min="41" max="42" width="4.42578125" style="7" customWidth="1"/>
    <col min="43" max="43" width="4.28515625" style="23" customWidth="1"/>
    <col min="44" max="44" width="4.42578125" style="7" customWidth="1"/>
    <col min="45" max="45" width="4.5703125" style="7" customWidth="1"/>
    <col min="46" max="46" width="4.42578125" style="7" customWidth="1"/>
    <col min="47" max="47" width="4.5703125" style="7" customWidth="1"/>
    <col min="48" max="49" width="4.42578125" style="7" customWidth="1"/>
    <col min="50" max="50" width="4.28515625" style="23" customWidth="1"/>
    <col min="51" max="51" width="4.42578125" style="7" customWidth="1"/>
    <col min="52" max="52" width="4.5703125" style="7" customWidth="1"/>
    <col min="53" max="53" width="4.42578125" style="7" customWidth="1"/>
    <col min="54" max="54" width="4.5703125" style="7" customWidth="1"/>
    <col min="55" max="56" width="4.42578125" style="7" customWidth="1"/>
    <col min="57" max="57" width="4.28515625" style="23" customWidth="1"/>
    <col min="58" max="58" width="4.42578125" style="7" customWidth="1"/>
    <col min="59" max="59" width="4.5703125" style="7" customWidth="1"/>
    <col min="60" max="60" width="4.42578125" style="7" customWidth="1"/>
    <col min="61" max="61" width="4.5703125" style="7" customWidth="1"/>
    <col min="62" max="63" width="4.42578125" style="7" customWidth="1"/>
    <col min="64" max="64" width="4.28515625" style="23" customWidth="1"/>
    <col min="65" max="65" width="4.42578125" style="7" customWidth="1"/>
    <col min="66" max="66" width="4.5703125" style="7" customWidth="1"/>
    <col min="67" max="67" width="4.42578125" style="7" customWidth="1"/>
    <col min="68" max="68" width="4.5703125" style="7" customWidth="1"/>
    <col min="69" max="70" width="4.42578125" style="7" customWidth="1"/>
    <col min="71" max="71" width="4.28515625" style="23" customWidth="1"/>
    <col min="72" max="72" width="4.42578125" style="7" customWidth="1"/>
    <col min="73" max="73" width="4.5703125" style="7" customWidth="1"/>
    <col min="74" max="74" width="4.42578125" style="7" customWidth="1"/>
    <col min="75" max="75" width="4.5703125" style="7" customWidth="1"/>
    <col min="76" max="77" width="4.42578125" style="7" customWidth="1"/>
    <col min="78" max="78" width="4.28515625" style="23" customWidth="1"/>
    <col min="79" max="79" width="4.42578125" style="7" customWidth="1"/>
    <col min="80" max="80" width="4.5703125" style="7" customWidth="1"/>
    <col min="81" max="81" width="4.42578125" style="7" customWidth="1"/>
    <col min="82" max="82" width="4.5703125" style="7" customWidth="1"/>
    <col min="83" max="84" width="4.42578125" style="7" customWidth="1"/>
    <col min="85" max="85" width="4.28515625" style="23" customWidth="1"/>
    <col min="86" max="86" width="4.42578125" style="7" customWidth="1"/>
    <col min="87" max="87" width="4.5703125" style="7" customWidth="1"/>
    <col min="88" max="88" width="4.42578125" style="7" customWidth="1"/>
    <col min="89" max="89" width="4.5703125" style="7" customWidth="1"/>
    <col min="90" max="91" width="4.42578125" style="7" customWidth="1"/>
    <col min="92" max="92" width="4.28515625" style="23" customWidth="1"/>
    <col min="93" max="93" width="4.42578125" style="7" customWidth="1"/>
    <col min="94" max="94" width="4.5703125" style="7" customWidth="1"/>
    <col min="95" max="95" width="4.42578125" style="7" customWidth="1"/>
    <col min="96" max="96" width="4.5703125" style="7" customWidth="1"/>
    <col min="97" max="98" width="4.42578125" style="7" customWidth="1"/>
    <col min="99" max="99" width="4.28515625" style="23" customWidth="1"/>
    <col min="100" max="100" width="4.42578125" style="7" customWidth="1"/>
    <col min="101" max="101" width="4.5703125" style="7" customWidth="1"/>
    <col min="102" max="102" width="4.42578125" style="7" customWidth="1"/>
    <col min="103" max="103" width="4.5703125" style="7" customWidth="1"/>
    <col min="104" max="105" width="4.42578125" style="7" customWidth="1"/>
    <col min="106" max="106" width="5.85546875" style="23" customWidth="1"/>
    <col min="107" max="107" width="4.42578125" style="7" customWidth="1"/>
    <col min="108" max="108" width="4.5703125" style="7" customWidth="1"/>
    <col min="109" max="109" width="4.42578125" style="7" customWidth="1"/>
    <col min="110" max="110" width="4.5703125" style="7" customWidth="1"/>
    <col min="111" max="112" width="4.42578125" style="7" customWidth="1"/>
    <col min="113" max="113" width="4.28515625" style="23" customWidth="1"/>
    <col min="114" max="114" width="8.42578125" style="25" customWidth="1"/>
    <col min="115" max="115" width="9.140625" style="2"/>
    <col min="116" max="16384" width="9.140625" style="31"/>
  </cols>
  <sheetData>
    <row r="1" spans="1:115" ht="29.25" customHeight="1" thickBot="1" x14ac:dyDescent="0.45">
      <c r="A1" s="121" t="s">
        <v>48</v>
      </c>
      <c r="B1" s="122"/>
      <c r="C1" s="1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</row>
    <row r="2" spans="1:115" ht="33" customHeight="1" thickBot="1" x14ac:dyDescent="0.3">
      <c r="D2" s="123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5" t="s">
        <v>16</v>
      </c>
      <c r="P2" s="139" t="s">
        <v>17</v>
      </c>
      <c r="Q2" s="141" t="s">
        <v>18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</row>
    <row r="3" spans="1:115" ht="39.75" customHeight="1" thickBot="1" x14ac:dyDescent="0.3">
      <c r="A3" s="13" t="s">
        <v>0</v>
      </c>
      <c r="B3" s="13" t="s">
        <v>1</v>
      </c>
      <c r="C3" s="47" t="s">
        <v>11</v>
      </c>
      <c r="D3" s="57" t="s">
        <v>87</v>
      </c>
      <c r="E3" s="57" t="s">
        <v>88</v>
      </c>
      <c r="F3" s="57" t="s">
        <v>89</v>
      </c>
      <c r="G3" s="57" t="s">
        <v>13</v>
      </c>
      <c r="H3" s="57" t="s">
        <v>20</v>
      </c>
      <c r="I3" s="57" t="s">
        <v>15</v>
      </c>
      <c r="J3" s="57" t="s">
        <v>90</v>
      </c>
      <c r="K3" s="57" t="s">
        <v>14</v>
      </c>
      <c r="L3" s="57" t="s">
        <v>91</v>
      </c>
      <c r="M3" s="57" t="s">
        <v>92</v>
      </c>
      <c r="N3" s="61" t="s">
        <v>93</v>
      </c>
      <c r="O3" s="126"/>
      <c r="P3" s="140"/>
      <c r="Q3" s="142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</row>
    <row r="4" spans="1:115" ht="38.25" customHeight="1" thickBot="1" x14ac:dyDescent="0.3">
      <c r="A4" s="137" t="s">
        <v>49</v>
      </c>
      <c r="B4" s="138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</row>
    <row r="5" spans="1:115" s="4" customFormat="1" ht="29.25" customHeight="1" thickBot="1" x14ac:dyDescent="0.3">
      <c r="A5" s="74" t="s">
        <v>56</v>
      </c>
      <c r="B5" s="78" t="s">
        <v>57</v>
      </c>
      <c r="C5" s="99">
        <v>200000</v>
      </c>
      <c r="D5" s="77">
        <v>41</v>
      </c>
      <c r="E5" s="77">
        <v>41</v>
      </c>
      <c r="F5" s="77">
        <v>44</v>
      </c>
      <c r="G5" s="77">
        <v>55</v>
      </c>
      <c r="H5" s="77">
        <v>54</v>
      </c>
      <c r="I5" s="77">
        <v>60</v>
      </c>
      <c r="J5" s="77">
        <v>59</v>
      </c>
      <c r="K5" s="77">
        <v>57</v>
      </c>
      <c r="L5" s="77">
        <v>57</v>
      </c>
      <c r="M5" s="77">
        <v>53</v>
      </c>
      <c r="N5" s="77">
        <v>52</v>
      </c>
      <c r="O5" s="67">
        <f t="shared" ref="O5:O30" si="0">SUM(D5:N5)</f>
        <v>573</v>
      </c>
      <c r="P5" s="62">
        <f>O5/11</f>
        <v>52.090909090909093</v>
      </c>
      <c r="Q5" s="108">
        <f t="shared" ref="Q5:Q30" si="1">P5/60*100</f>
        <v>86.818181818181827</v>
      </c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</row>
    <row r="6" spans="1:115" s="4" customFormat="1" ht="29.25" customHeight="1" thickBot="1" x14ac:dyDescent="0.3">
      <c r="A6" s="74" t="s">
        <v>24</v>
      </c>
      <c r="B6" s="79" t="s">
        <v>72</v>
      </c>
      <c r="C6" s="99">
        <v>92000</v>
      </c>
      <c r="D6" s="68">
        <v>38</v>
      </c>
      <c r="E6" s="68">
        <v>55</v>
      </c>
      <c r="F6" s="68">
        <v>51</v>
      </c>
      <c r="G6" s="68">
        <v>55</v>
      </c>
      <c r="H6" s="97"/>
      <c r="I6" s="68">
        <v>55</v>
      </c>
      <c r="J6" s="68">
        <v>59</v>
      </c>
      <c r="K6" s="68">
        <v>54</v>
      </c>
      <c r="L6" s="68">
        <v>34</v>
      </c>
      <c r="M6" s="68">
        <v>58</v>
      </c>
      <c r="N6" s="68">
        <v>55</v>
      </c>
      <c r="O6" s="67">
        <f t="shared" si="0"/>
        <v>514</v>
      </c>
      <c r="P6" s="62">
        <f>O6/10</f>
        <v>51.4</v>
      </c>
      <c r="Q6" s="108">
        <f t="shared" si="1"/>
        <v>85.666666666666671</v>
      </c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</row>
    <row r="7" spans="1:115" ht="29.25" customHeight="1" thickBot="1" x14ac:dyDescent="0.3">
      <c r="A7" s="74" t="s">
        <v>63</v>
      </c>
      <c r="B7" s="98" t="s">
        <v>64</v>
      </c>
      <c r="C7" s="99">
        <v>170900</v>
      </c>
      <c r="D7" s="68">
        <v>46</v>
      </c>
      <c r="E7" s="68">
        <v>55</v>
      </c>
      <c r="F7" s="68">
        <v>52</v>
      </c>
      <c r="G7" s="68">
        <v>51</v>
      </c>
      <c r="H7" s="68">
        <v>44</v>
      </c>
      <c r="I7" s="80">
        <v>54</v>
      </c>
      <c r="J7" s="68">
        <v>53</v>
      </c>
      <c r="K7" s="68">
        <v>54</v>
      </c>
      <c r="L7" s="68">
        <v>40</v>
      </c>
      <c r="M7" s="68">
        <v>55</v>
      </c>
      <c r="N7" s="68">
        <v>53</v>
      </c>
      <c r="O7" s="67">
        <f t="shared" si="0"/>
        <v>557</v>
      </c>
      <c r="P7" s="62">
        <f t="shared" ref="P7:P30" si="2">O7/11</f>
        <v>50.636363636363633</v>
      </c>
      <c r="Q7" s="108">
        <f t="shared" si="1"/>
        <v>84.393939393939391</v>
      </c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</row>
    <row r="8" spans="1:115" ht="29.25" customHeight="1" thickBot="1" x14ac:dyDescent="0.3">
      <c r="A8" s="74" t="s">
        <v>34</v>
      </c>
      <c r="B8" s="86" t="s">
        <v>55</v>
      </c>
      <c r="C8" s="99">
        <v>115000</v>
      </c>
      <c r="D8" s="68">
        <v>39</v>
      </c>
      <c r="E8" s="68">
        <v>55</v>
      </c>
      <c r="F8" s="68">
        <v>40</v>
      </c>
      <c r="G8" s="68">
        <v>55</v>
      </c>
      <c r="H8" s="68">
        <v>45</v>
      </c>
      <c r="I8" s="68">
        <v>51</v>
      </c>
      <c r="J8" s="68">
        <v>56</v>
      </c>
      <c r="K8" s="68">
        <v>57</v>
      </c>
      <c r="L8" s="68">
        <v>48</v>
      </c>
      <c r="M8" s="68">
        <v>56</v>
      </c>
      <c r="N8" s="68">
        <v>53</v>
      </c>
      <c r="O8" s="67">
        <f t="shared" si="0"/>
        <v>555</v>
      </c>
      <c r="P8" s="62">
        <f t="shared" si="2"/>
        <v>50.454545454545453</v>
      </c>
      <c r="Q8" s="108">
        <f t="shared" si="1"/>
        <v>84.090909090909093</v>
      </c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</row>
    <row r="9" spans="1:115" ht="29.25" customHeight="1" thickBot="1" x14ac:dyDescent="0.3">
      <c r="A9" s="74" t="s">
        <v>51</v>
      </c>
      <c r="B9" s="63" t="s">
        <v>52</v>
      </c>
      <c r="C9" s="99">
        <v>98000</v>
      </c>
      <c r="D9" s="68">
        <v>47</v>
      </c>
      <c r="E9" s="68">
        <v>55</v>
      </c>
      <c r="F9" s="68">
        <v>46</v>
      </c>
      <c r="G9" s="68">
        <v>51</v>
      </c>
      <c r="H9" s="68">
        <v>41</v>
      </c>
      <c r="I9" s="68">
        <v>51</v>
      </c>
      <c r="J9" s="68">
        <v>55</v>
      </c>
      <c r="K9" s="68">
        <v>57</v>
      </c>
      <c r="L9" s="68">
        <v>43</v>
      </c>
      <c r="M9" s="68">
        <v>55</v>
      </c>
      <c r="N9" s="68">
        <v>50</v>
      </c>
      <c r="O9" s="67">
        <f t="shared" si="0"/>
        <v>551</v>
      </c>
      <c r="P9" s="62">
        <f t="shared" si="2"/>
        <v>50.090909090909093</v>
      </c>
      <c r="Q9" s="108">
        <f t="shared" si="1"/>
        <v>83.484848484848484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pans="1:115" s="4" customFormat="1" ht="29.25" customHeight="1" thickBot="1" x14ac:dyDescent="0.25">
      <c r="A10" s="74" t="s">
        <v>21</v>
      </c>
      <c r="B10" s="86" t="s">
        <v>53</v>
      </c>
      <c r="C10" s="99">
        <v>160000</v>
      </c>
      <c r="D10" s="68">
        <v>47</v>
      </c>
      <c r="E10" s="68">
        <v>45</v>
      </c>
      <c r="F10" s="68">
        <v>41</v>
      </c>
      <c r="G10" s="68">
        <v>52</v>
      </c>
      <c r="H10" s="68">
        <v>55</v>
      </c>
      <c r="I10" s="68">
        <v>54</v>
      </c>
      <c r="J10" s="68">
        <v>57</v>
      </c>
      <c r="K10" s="68">
        <v>55</v>
      </c>
      <c r="L10" s="68">
        <v>44</v>
      </c>
      <c r="M10" s="68">
        <v>47</v>
      </c>
      <c r="N10" s="68">
        <v>50</v>
      </c>
      <c r="O10" s="67">
        <f t="shared" si="0"/>
        <v>547</v>
      </c>
      <c r="P10" s="62">
        <f t="shared" si="2"/>
        <v>49.727272727272727</v>
      </c>
      <c r="Q10" s="108">
        <f t="shared" si="1"/>
        <v>82.878787878787875</v>
      </c>
    </row>
    <row r="11" spans="1:115" s="4" customFormat="1" ht="29.25" customHeight="1" thickBot="1" x14ac:dyDescent="0.3">
      <c r="A11" s="74" t="s">
        <v>82</v>
      </c>
      <c r="B11" s="34" t="s">
        <v>83</v>
      </c>
      <c r="C11" s="100">
        <v>59500</v>
      </c>
      <c r="D11" s="68">
        <v>37</v>
      </c>
      <c r="E11" s="68">
        <v>55</v>
      </c>
      <c r="F11" s="68">
        <v>45</v>
      </c>
      <c r="G11" s="68">
        <v>50</v>
      </c>
      <c r="H11" s="68">
        <v>52</v>
      </c>
      <c r="I11" s="68">
        <v>46</v>
      </c>
      <c r="J11" s="68">
        <v>55</v>
      </c>
      <c r="K11" s="68">
        <v>52</v>
      </c>
      <c r="L11" s="68">
        <v>43</v>
      </c>
      <c r="M11" s="68">
        <v>53</v>
      </c>
      <c r="N11" s="68">
        <v>54</v>
      </c>
      <c r="O11" s="67">
        <f t="shared" si="0"/>
        <v>542</v>
      </c>
      <c r="P11" s="62">
        <f t="shared" si="2"/>
        <v>49.272727272727273</v>
      </c>
      <c r="Q11" s="108">
        <f t="shared" si="1"/>
        <v>82.12121212121211</v>
      </c>
      <c r="R11" s="7"/>
      <c r="S11" s="7"/>
      <c r="T11" s="7"/>
      <c r="U11" s="7"/>
      <c r="V11" s="23"/>
      <c r="W11" s="7"/>
      <c r="X11" s="7"/>
      <c r="Y11" s="7"/>
      <c r="Z11" s="7"/>
      <c r="AA11" s="7"/>
      <c r="AB11" s="7"/>
      <c r="AC11" s="23"/>
      <c r="AD11" s="7"/>
      <c r="AE11" s="7"/>
      <c r="AF11" s="7"/>
      <c r="AG11" s="7"/>
      <c r="AH11" s="7"/>
      <c r="AI11" s="7"/>
      <c r="AJ11" s="23"/>
      <c r="AK11" s="7"/>
      <c r="AL11" s="7"/>
      <c r="AM11" s="7"/>
      <c r="AN11" s="7"/>
      <c r="AO11" s="7"/>
      <c r="AP11" s="7"/>
      <c r="AQ11" s="23"/>
      <c r="AR11" s="7"/>
      <c r="AS11" s="7"/>
      <c r="AT11" s="7"/>
      <c r="AU11" s="7"/>
      <c r="AV11" s="7"/>
      <c r="AW11" s="7"/>
      <c r="AX11" s="23"/>
      <c r="AY11" s="7"/>
      <c r="AZ11" s="7"/>
      <c r="BA11" s="7"/>
      <c r="BB11" s="7"/>
      <c r="BC11" s="7"/>
      <c r="BD11" s="7"/>
      <c r="BE11" s="23"/>
      <c r="BF11" s="7"/>
      <c r="BG11" s="7"/>
      <c r="BH11" s="7"/>
      <c r="BI11" s="7"/>
      <c r="BJ11" s="7"/>
      <c r="BK11" s="7"/>
      <c r="BL11" s="23"/>
      <c r="BM11" s="7"/>
      <c r="BN11" s="7"/>
      <c r="BO11" s="7"/>
      <c r="BP11" s="7"/>
      <c r="BQ11" s="7"/>
      <c r="BR11" s="7"/>
      <c r="BS11" s="23"/>
      <c r="BT11" s="7"/>
      <c r="BU11" s="7"/>
      <c r="BV11" s="7"/>
      <c r="BW11" s="7"/>
      <c r="BX11" s="7"/>
      <c r="BY11" s="7"/>
      <c r="BZ11" s="23"/>
      <c r="CA11" s="7"/>
      <c r="CB11" s="7"/>
      <c r="CC11" s="7"/>
      <c r="CD11" s="7"/>
      <c r="CE11" s="7"/>
      <c r="CF11" s="7"/>
      <c r="CG11" s="23"/>
      <c r="CH11" s="7"/>
      <c r="CI11" s="7"/>
      <c r="CJ11" s="7"/>
      <c r="CK11" s="7"/>
      <c r="CL11" s="7"/>
      <c r="CM11" s="7"/>
      <c r="CN11" s="23"/>
      <c r="CO11" s="7"/>
      <c r="CP11" s="7"/>
      <c r="CQ11" s="7"/>
      <c r="CR11" s="7"/>
      <c r="CS11" s="7"/>
      <c r="CT11" s="7"/>
      <c r="CU11" s="23"/>
      <c r="CV11" s="7"/>
      <c r="CW11" s="7"/>
      <c r="CX11" s="7"/>
      <c r="CY11" s="7"/>
      <c r="CZ11" s="7"/>
      <c r="DA11" s="7"/>
      <c r="DB11" s="23"/>
      <c r="DC11" s="7"/>
      <c r="DD11" s="7"/>
      <c r="DE11" s="7"/>
      <c r="DF11" s="7"/>
      <c r="DG11" s="7"/>
      <c r="DH11" s="7"/>
      <c r="DI11" s="23"/>
      <c r="DJ11" s="25"/>
      <c r="DK11" s="2"/>
    </row>
    <row r="12" spans="1:115" ht="29.25" customHeight="1" thickBot="1" x14ac:dyDescent="0.3">
      <c r="A12" s="74" t="s">
        <v>39</v>
      </c>
      <c r="B12" s="29" t="s">
        <v>76</v>
      </c>
      <c r="C12" s="99">
        <v>46000</v>
      </c>
      <c r="D12" s="68">
        <v>38</v>
      </c>
      <c r="E12" s="68">
        <v>55</v>
      </c>
      <c r="F12" s="68">
        <v>48</v>
      </c>
      <c r="G12" s="68">
        <v>52</v>
      </c>
      <c r="H12" s="68">
        <v>44</v>
      </c>
      <c r="I12" s="68">
        <v>38</v>
      </c>
      <c r="J12" s="68">
        <v>56</v>
      </c>
      <c r="K12" s="68">
        <v>56</v>
      </c>
      <c r="L12" s="68">
        <v>40</v>
      </c>
      <c r="M12" s="68">
        <v>57</v>
      </c>
      <c r="N12" s="68">
        <v>54</v>
      </c>
      <c r="O12" s="67">
        <f t="shared" si="0"/>
        <v>538</v>
      </c>
      <c r="P12" s="62">
        <f t="shared" si="2"/>
        <v>48.909090909090907</v>
      </c>
      <c r="Q12" s="108">
        <f t="shared" si="1"/>
        <v>81.515151515151501</v>
      </c>
      <c r="R12" s="7" t="s">
        <v>136</v>
      </c>
    </row>
    <row r="13" spans="1:115" ht="29.25" customHeight="1" thickBot="1" x14ac:dyDescent="0.3">
      <c r="A13" s="74" t="s">
        <v>39</v>
      </c>
      <c r="B13" s="79" t="s">
        <v>77</v>
      </c>
      <c r="C13" s="99">
        <v>71000</v>
      </c>
      <c r="D13" s="68">
        <v>39</v>
      </c>
      <c r="E13" s="68">
        <v>55</v>
      </c>
      <c r="F13" s="68">
        <v>46</v>
      </c>
      <c r="G13" s="68">
        <v>52</v>
      </c>
      <c r="H13" s="68">
        <v>39</v>
      </c>
      <c r="I13" s="68">
        <v>48</v>
      </c>
      <c r="J13" s="68">
        <v>56</v>
      </c>
      <c r="K13" s="68">
        <v>57</v>
      </c>
      <c r="L13" s="68">
        <v>37</v>
      </c>
      <c r="M13" s="68">
        <v>57</v>
      </c>
      <c r="N13" s="68">
        <v>52</v>
      </c>
      <c r="O13" s="67">
        <f t="shared" si="0"/>
        <v>538</v>
      </c>
      <c r="P13" s="62">
        <f t="shared" si="2"/>
        <v>48.909090909090907</v>
      </c>
      <c r="Q13" s="108">
        <f t="shared" si="1"/>
        <v>81.515151515151501</v>
      </c>
      <c r="R13" s="101">
        <v>1012400</v>
      </c>
    </row>
    <row r="14" spans="1:115" s="4" customFormat="1" ht="29.25" customHeight="1" thickBot="1" x14ac:dyDescent="0.3">
      <c r="A14" s="74" t="s">
        <v>67</v>
      </c>
      <c r="B14" s="79" t="s">
        <v>68</v>
      </c>
      <c r="C14" s="118">
        <v>60500</v>
      </c>
      <c r="D14" s="68">
        <v>41</v>
      </c>
      <c r="E14" s="68">
        <v>49</v>
      </c>
      <c r="F14" s="68">
        <v>44</v>
      </c>
      <c r="G14" s="68">
        <v>50</v>
      </c>
      <c r="H14" s="68">
        <v>43</v>
      </c>
      <c r="I14" s="80">
        <v>42</v>
      </c>
      <c r="J14" s="68">
        <v>57</v>
      </c>
      <c r="K14" s="68">
        <v>53</v>
      </c>
      <c r="L14" s="68">
        <v>50</v>
      </c>
      <c r="M14" s="68">
        <v>57</v>
      </c>
      <c r="N14" s="68">
        <v>48</v>
      </c>
      <c r="O14" s="67">
        <f t="shared" si="0"/>
        <v>534</v>
      </c>
      <c r="P14" s="62">
        <f t="shared" si="2"/>
        <v>48.545454545454547</v>
      </c>
      <c r="Q14" s="119">
        <f t="shared" si="1"/>
        <v>80.909090909090907</v>
      </c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</row>
    <row r="15" spans="1:115" s="46" customFormat="1" ht="29.25" customHeight="1" thickBot="1" x14ac:dyDescent="0.3">
      <c r="A15" s="74" t="s">
        <v>36</v>
      </c>
      <c r="B15" s="8" t="s">
        <v>65</v>
      </c>
      <c r="C15" s="118">
        <v>55000</v>
      </c>
      <c r="D15" s="68">
        <v>32</v>
      </c>
      <c r="E15" s="68">
        <v>40</v>
      </c>
      <c r="F15" s="68">
        <v>36</v>
      </c>
      <c r="G15" s="68">
        <v>55</v>
      </c>
      <c r="H15" s="68">
        <v>41</v>
      </c>
      <c r="I15" s="80">
        <v>52</v>
      </c>
      <c r="J15" s="68">
        <v>59</v>
      </c>
      <c r="K15" s="68">
        <v>54</v>
      </c>
      <c r="L15" s="68">
        <v>55</v>
      </c>
      <c r="M15" s="68">
        <v>54</v>
      </c>
      <c r="N15" s="68">
        <v>49</v>
      </c>
      <c r="O15" s="67">
        <f t="shared" si="0"/>
        <v>527</v>
      </c>
      <c r="P15" s="62">
        <f t="shared" si="2"/>
        <v>47.909090909090907</v>
      </c>
      <c r="Q15" s="119">
        <f t="shared" si="1"/>
        <v>79.848484848484844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</row>
    <row r="16" spans="1:115" s="46" customFormat="1" ht="29.25" customHeight="1" thickBot="1" x14ac:dyDescent="0.3">
      <c r="A16" s="74" t="s">
        <v>23</v>
      </c>
      <c r="B16" s="28" t="s">
        <v>66</v>
      </c>
      <c r="C16" s="118">
        <v>60000</v>
      </c>
      <c r="D16" s="68">
        <v>31</v>
      </c>
      <c r="E16" s="68">
        <v>50</v>
      </c>
      <c r="F16" s="68">
        <v>36</v>
      </c>
      <c r="G16" s="68">
        <v>44</v>
      </c>
      <c r="H16" s="68">
        <v>48</v>
      </c>
      <c r="I16" s="80">
        <v>52</v>
      </c>
      <c r="J16" s="68">
        <v>57</v>
      </c>
      <c r="K16" s="68">
        <v>54</v>
      </c>
      <c r="L16" s="68">
        <v>37</v>
      </c>
      <c r="M16" s="68">
        <v>58</v>
      </c>
      <c r="N16" s="68">
        <v>50</v>
      </c>
      <c r="O16" s="67">
        <f t="shared" si="0"/>
        <v>517</v>
      </c>
      <c r="P16" s="62">
        <f t="shared" si="2"/>
        <v>47</v>
      </c>
      <c r="Q16" s="119">
        <f t="shared" si="1"/>
        <v>78.333333333333329</v>
      </c>
    </row>
    <row r="17" spans="1:115" ht="29.25" customHeight="1" thickBot="1" x14ac:dyDescent="0.3">
      <c r="A17" s="74" t="s">
        <v>22</v>
      </c>
      <c r="B17" s="79" t="s">
        <v>62</v>
      </c>
      <c r="C17" s="118">
        <v>58000</v>
      </c>
      <c r="D17" s="68">
        <v>30</v>
      </c>
      <c r="E17" s="68">
        <v>55</v>
      </c>
      <c r="F17" s="68">
        <v>31</v>
      </c>
      <c r="G17" s="68">
        <v>51</v>
      </c>
      <c r="H17" s="68">
        <v>38</v>
      </c>
      <c r="I17" s="80">
        <v>48</v>
      </c>
      <c r="J17" s="68">
        <v>54</v>
      </c>
      <c r="K17" s="68">
        <v>53</v>
      </c>
      <c r="L17" s="68">
        <v>42</v>
      </c>
      <c r="M17" s="68">
        <v>52</v>
      </c>
      <c r="N17" s="68">
        <v>51</v>
      </c>
      <c r="O17" s="67">
        <f t="shared" si="0"/>
        <v>505</v>
      </c>
      <c r="P17" s="62">
        <f t="shared" si="2"/>
        <v>45.909090909090907</v>
      </c>
      <c r="Q17" s="119">
        <f t="shared" si="1"/>
        <v>76.515151515151516</v>
      </c>
      <c r="R17" s="127" t="s">
        <v>139</v>
      </c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</row>
    <row r="18" spans="1:115" ht="29.25" customHeight="1" thickBot="1" x14ac:dyDescent="0.3">
      <c r="A18" s="74" t="s">
        <v>74</v>
      </c>
      <c r="B18" s="79" t="s">
        <v>75</v>
      </c>
      <c r="C18" s="118">
        <v>50000</v>
      </c>
      <c r="D18" s="68">
        <v>39</v>
      </c>
      <c r="E18" s="68">
        <v>44</v>
      </c>
      <c r="F18" s="68">
        <v>49</v>
      </c>
      <c r="G18" s="68">
        <v>42</v>
      </c>
      <c r="H18" s="68">
        <v>45</v>
      </c>
      <c r="I18" s="80">
        <v>36</v>
      </c>
      <c r="J18" s="68">
        <v>58</v>
      </c>
      <c r="K18" s="68">
        <v>54</v>
      </c>
      <c r="L18" s="68">
        <v>42</v>
      </c>
      <c r="M18" s="68">
        <v>44</v>
      </c>
      <c r="N18" s="68">
        <v>50</v>
      </c>
      <c r="O18" s="67">
        <f t="shared" si="0"/>
        <v>503</v>
      </c>
      <c r="P18" s="62">
        <f t="shared" si="2"/>
        <v>45.727272727272727</v>
      </c>
      <c r="Q18" s="119">
        <f t="shared" si="1"/>
        <v>76.212121212121204</v>
      </c>
      <c r="R18" s="127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</row>
    <row r="19" spans="1:115" ht="29.25" customHeight="1" thickBot="1" x14ac:dyDescent="0.3">
      <c r="A19" s="74" t="s">
        <v>37</v>
      </c>
      <c r="B19" s="8" t="s">
        <v>71</v>
      </c>
      <c r="C19" s="33">
        <v>70000</v>
      </c>
      <c r="D19" s="68">
        <v>37</v>
      </c>
      <c r="E19" s="68">
        <v>35</v>
      </c>
      <c r="F19" s="68">
        <v>40</v>
      </c>
      <c r="G19" s="68">
        <v>45</v>
      </c>
      <c r="H19" s="68">
        <v>45</v>
      </c>
      <c r="I19" s="80">
        <v>49</v>
      </c>
      <c r="J19" s="68">
        <v>52</v>
      </c>
      <c r="K19" s="68">
        <v>52</v>
      </c>
      <c r="L19" s="68">
        <v>43</v>
      </c>
      <c r="M19" s="68">
        <v>49</v>
      </c>
      <c r="N19" s="68">
        <v>44</v>
      </c>
      <c r="O19" s="67">
        <f t="shared" si="0"/>
        <v>491</v>
      </c>
      <c r="P19" s="62">
        <f t="shared" si="2"/>
        <v>44.636363636363633</v>
      </c>
      <c r="Q19" s="76">
        <f t="shared" si="1"/>
        <v>74.393939393939391</v>
      </c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</row>
    <row r="20" spans="1:115" ht="29.25" customHeight="1" thickBot="1" x14ac:dyDescent="0.3">
      <c r="A20" s="74" t="s">
        <v>42</v>
      </c>
      <c r="B20" s="79" t="s">
        <v>73</v>
      </c>
      <c r="C20" s="33">
        <v>60000</v>
      </c>
      <c r="D20" s="68">
        <v>36</v>
      </c>
      <c r="E20" s="68">
        <v>39</v>
      </c>
      <c r="F20" s="68">
        <v>39</v>
      </c>
      <c r="G20" s="68">
        <v>44</v>
      </c>
      <c r="H20" s="68">
        <v>41</v>
      </c>
      <c r="I20" s="80">
        <v>44</v>
      </c>
      <c r="J20" s="68">
        <v>58</v>
      </c>
      <c r="K20" s="68">
        <v>50</v>
      </c>
      <c r="L20" s="68">
        <v>42</v>
      </c>
      <c r="M20" s="68">
        <v>53</v>
      </c>
      <c r="N20" s="68">
        <v>44</v>
      </c>
      <c r="O20" s="67">
        <f t="shared" si="0"/>
        <v>490</v>
      </c>
      <c r="P20" s="62">
        <f t="shared" si="2"/>
        <v>44.545454545454547</v>
      </c>
      <c r="Q20" s="76">
        <f t="shared" si="1"/>
        <v>74.242424242424249</v>
      </c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</row>
    <row r="21" spans="1:115" ht="29.25" customHeight="1" thickBot="1" x14ac:dyDescent="0.3">
      <c r="A21" s="74" t="s">
        <v>74</v>
      </c>
      <c r="B21" s="79" t="s">
        <v>38</v>
      </c>
      <c r="C21" s="33">
        <v>120000</v>
      </c>
      <c r="D21" s="68">
        <v>36</v>
      </c>
      <c r="E21" s="68">
        <v>41</v>
      </c>
      <c r="F21" s="68">
        <v>36</v>
      </c>
      <c r="G21" s="68">
        <v>48</v>
      </c>
      <c r="H21" s="68">
        <v>38</v>
      </c>
      <c r="I21" s="68">
        <v>46</v>
      </c>
      <c r="J21" s="68">
        <v>51</v>
      </c>
      <c r="K21" s="68">
        <v>54</v>
      </c>
      <c r="L21" s="68">
        <v>36</v>
      </c>
      <c r="M21" s="68">
        <v>55</v>
      </c>
      <c r="N21" s="68">
        <v>42</v>
      </c>
      <c r="O21" s="67">
        <f t="shared" si="0"/>
        <v>483</v>
      </c>
      <c r="P21" s="62">
        <f t="shared" si="2"/>
        <v>43.909090909090907</v>
      </c>
      <c r="Q21" s="76">
        <f t="shared" si="1"/>
        <v>73.181818181818187</v>
      </c>
    </row>
    <row r="22" spans="1:115" ht="29.25" customHeight="1" thickBot="1" x14ac:dyDescent="0.3">
      <c r="A22" s="74" t="s">
        <v>74</v>
      </c>
      <c r="B22" s="79" t="s">
        <v>10</v>
      </c>
      <c r="C22" s="33">
        <v>51100</v>
      </c>
      <c r="D22" s="80">
        <v>32</v>
      </c>
      <c r="E22" s="68">
        <v>38</v>
      </c>
      <c r="F22" s="68">
        <v>36</v>
      </c>
      <c r="G22" s="68">
        <v>46</v>
      </c>
      <c r="H22" s="68">
        <v>52</v>
      </c>
      <c r="I22" s="68">
        <v>51</v>
      </c>
      <c r="J22" s="68">
        <v>53</v>
      </c>
      <c r="K22" s="68">
        <v>53</v>
      </c>
      <c r="L22" s="68">
        <v>20</v>
      </c>
      <c r="M22" s="68">
        <v>54</v>
      </c>
      <c r="N22" s="68">
        <v>45</v>
      </c>
      <c r="O22" s="67">
        <f t="shared" si="0"/>
        <v>480</v>
      </c>
      <c r="P22" s="62">
        <f t="shared" si="2"/>
        <v>43.636363636363633</v>
      </c>
      <c r="Q22" s="76">
        <f t="shared" si="1"/>
        <v>72.72727272727272</v>
      </c>
    </row>
    <row r="23" spans="1:115" ht="29.25" customHeight="1" thickBot="1" x14ac:dyDescent="0.3">
      <c r="A23" s="74" t="s">
        <v>78</v>
      </c>
      <c r="B23" s="28" t="s">
        <v>79</v>
      </c>
      <c r="C23" s="33">
        <v>110000</v>
      </c>
      <c r="D23" s="68">
        <v>31</v>
      </c>
      <c r="E23" s="68">
        <v>34</v>
      </c>
      <c r="F23" s="68">
        <v>34</v>
      </c>
      <c r="G23" s="68">
        <v>49</v>
      </c>
      <c r="H23" s="68">
        <v>42</v>
      </c>
      <c r="I23" s="68">
        <v>33</v>
      </c>
      <c r="J23" s="68">
        <v>59</v>
      </c>
      <c r="K23" s="68">
        <v>52</v>
      </c>
      <c r="L23" s="68">
        <v>49</v>
      </c>
      <c r="M23" s="68">
        <v>46</v>
      </c>
      <c r="N23" s="68">
        <v>47</v>
      </c>
      <c r="O23" s="67">
        <f t="shared" si="0"/>
        <v>476</v>
      </c>
      <c r="P23" s="62">
        <f t="shared" si="2"/>
        <v>43.272727272727273</v>
      </c>
      <c r="Q23" s="76">
        <f t="shared" si="1"/>
        <v>72.121212121212125</v>
      </c>
    </row>
    <row r="24" spans="1:115" ht="29.25" customHeight="1" thickBot="1" x14ac:dyDescent="0.3">
      <c r="A24" s="74" t="s">
        <v>84</v>
      </c>
      <c r="B24" s="28" t="s">
        <v>86</v>
      </c>
      <c r="C24" s="33">
        <v>89600</v>
      </c>
      <c r="D24" s="68">
        <v>36</v>
      </c>
      <c r="E24" s="68">
        <v>24</v>
      </c>
      <c r="F24" s="68">
        <v>40</v>
      </c>
      <c r="G24" s="68">
        <v>42</v>
      </c>
      <c r="H24" s="68">
        <v>28</v>
      </c>
      <c r="I24" s="68">
        <v>46</v>
      </c>
      <c r="J24" s="68">
        <v>58</v>
      </c>
      <c r="K24" s="68">
        <v>54</v>
      </c>
      <c r="L24" s="68">
        <v>42</v>
      </c>
      <c r="M24" s="68">
        <v>49</v>
      </c>
      <c r="N24" s="68">
        <v>47</v>
      </c>
      <c r="O24" s="67">
        <f t="shared" si="0"/>
        <v>466</v>
      </c>
      <c r="P24" s="62">
        <f t="shared" si="2"/>
        <v>42.363636363636367</v>
      </c>
      <c r="Q24" s="76">
        <f t="shared" si="1"/>
        <v>70.606060606060623</v>
      </c>
    </row>
    <row r="25" spans="1:115" ht="29.25" customHeight="1" thickBot="1" x14ac:dyDescent="0.3">
      <c r="A25" s="74" t="s">
        <v>69</v>
      </c>
      <c r="B25" s="28" t="s">
        <v>70</v>
      </c>
      <c r="C25" s="33">
        <v>190000</v>
      </c>
      <c r="D25" s="68">
        <v>31</v>
      </c>
      <c r="E25" s="68">
        <v>31</v>
      </c>
      <c r="F25" s="68">
        <v>33</v>
      </c>
      <c r="G25" s="68">
        <v>41</v>
      </c>
      <c r="H25" s="68">
        <v>36</v>
      </c>
      <c r="I25" s="80">
        <v>38</v>
      </c>
      <c r="J25" s="68">
        <v>56</v>
      </c>
      <c r="K25" s="68">
        <v>52</v>
      </c>
      <c r="L25" s="68">
        <v>42</v>
      </c>
      <c r="M25" s="68">
        <v>52</v>
      </c>
      <c r="N25" s="68">
        <v>41</v>
      </c>
      <c r="O25" s="67">
        <f t="shared" si="0"/>
        <v>453</v>
      </c>
      <c r="P25" s="62">
        <f t="shared" si="2"/>
        <v>41.18181818181818</v>
      </c>
      <c r="Q25" s="76">
        <f t="shared" si="1"/>
        <v>68.636363636363626</v>
      </c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</row>
    <row r="26" spans="1:115" ht="29.25" customHeight="1" thickBot="1" x14ac:dyDescent="0.3">
      <c r="A26" s="74" t="s">
        <v>60</v>
      </c>
      <c r="B26" s="79" t="s">
        <v>61</v>
      </c>
      <c r="C26" s="33">
        <v>200000</v>
      </c>
      <c r="D26" s="68">
        <v>27</v>
      </c>
      <c r="E26" s="68">
        <v>26</v>
      </c>
      <c r="F26" s="68">
        <v>37</v>
      </c>
      <c r="G26" s="68">
        <v>44</v>
      </c>
      <c r="H26" s="68">
        <v>27</v>
      </c>
      <c r="I26" s="80">
        <v>38</v>
      </c>
      <c r="J26" s="68">
        <v>52</v>
      </c>
      <c r="K26" s="68">
        <v>51</v>
      </c>
      <c r="L26" s="68">
        <v>44</v>
      </c>
      <c r="M26" s="68">
        <v>54</v>
      </c>
      <c r="N26" s="68">
        <v>33</v>
      </c>
      <c r="O26" s="67">
        <f t="shared" si="0"/>
        <v>433</v>
      </c>
      <c r="P26" s="62">
        <f t="shared" si="2"/>
        <v>39.363636363636367</v>
      </c>
      <c r="Q26" s="76">
        <f t="shared" si="1"/>
        <v>65.606060606060609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</row>
    <row r="27" spans="1:115" ht="29.25" customHeight="1" thickBot="1" x14ac:dyDescent="0.3">
      <c r="A27" s="74" t="s">
        <v>84</v>
      </c>
      <c r="B27" s="79" t="s">
        <v>85</v>
      </c>
      <c r="C27" s="33">
        <v>154000</v>
      </c>
      <c r="D27" s="68">
        <v>24</v>
      </c>
      <c r="E27" s="68">
        <v>20</v>
      </c>
      <c r="F27" s="68">
        <v>21</v>
      </c>
      <c r="G27" s="68">
        <v>45</v>
      </c>
      <c r="H27" s="68">
        <v>29</v>
      </c>
      <c r="I27" s="68">
        <v>38</v>
      </c>
      <c r="J27" s="68">
        <v>58</v>
      </c>
      <c r="K27" s="68">
        <v>54</v>
      </c>
      <c r="L27" s="68">
        <v>42</v>
      </c>
      <c r="M27" s="68">
        <v>43</v>
      </c>
      <c r="N27" s="68">
        <v>50</v>
      </c>
      <c r="O27" s="67">
        <f t="shared" si="0"/>
        <v>424</v>
      </c>
      <c r="P27" s="62">
        <f t="shared" si="2"/>
        <v>38.545454545454547</v>
      </c>
      <c r="Q27" s="76">
        <f t="shared" si="1"/>
        <v>64.242424242424249</v>
      </c>
    </row>
    <row r="28" spans="1:115" ht="29.25" customHeight="1" thickBot="1" x14ac:dyDescent="0.3">
      <c r="A28" s="74" t="s">
        <v>58</v>
      </c>
      <c r="B28" s="79" t="s">
        <v>59</v>
      </c>
      <c r="C28" s="33">
        <v>200000</v>
      </c>
      <c r="D28" s="68">
        <v>35</v>
      </c>
      <c r="E28" s="68">
        <v>24</v>
      </c>
      <c r="F28" s="68">
        <v>48</v>
      </c>
      <c r="G28" s="68">
        <v>37</v>
      </c>
      <c r="H28" s="68">
        <v>26</v>
      </c>
      <c r="I28" s="80">
        <v>41</v>
      </c>
      <c r="J28" s="68">
        <v>47</v>
      </c>
      <c r="K28" s="68">
        <v>54</v>
      </c>
      <c r="L28" s="68">
        <v>31</v>
      </c>
      <c r="M28" s="68">
        <v>33</v>
      </c>
      <c r="N28" s="68">
        <v>25</v>
      </c>
      <c r="O28" s="67">
        <f t="shared" si="0"/>
        <v>401</v>
      </c>
      <c r="P28" s="62">
        <f t="shared" si="2"/>
        <v>36.454545454545453</v>
      </c>
      <c r="Q28" s="76">
        <f t="shared" si="1"/>
        <v>60.757575757575758</v>
      </c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</row>
    <row r="29" spans="1:115" ht="29.25" customHeight="1" thickBot="1" x14ac:dyDescent="0.3">
      <c r="A29" s="74" t="s">
        <v>33</v>
      </c>
      <c r="B29" s="79" t="s">
        <v>54</v>
      </c>
      <c r="C29" s="33">
        <v>200000</v>
      </c>
      <c r="D29" s="68">
        <v>29</v>
      </c>
      <c r="E29" s="68">
        <v>20</v>
      </c>
      <c r="F29" s="68">
        <v>39</v>
      </c>
      <c r="G29" s="68">
        <v>42</v>
      </c>
      <c r="H29" s="68">
        <v>27</v>
      </c>
      <c r="I29" s="68">
        <v>42</v>
      </c>
      <c r="J29" s="68">
        <v>55</v>
      </c>
      <c r="K29" s="68">
        <v>50</v>
      </c>
      <c r="L29" s="68">
        <v>36</v>
      </c>
      <c r="M29" s="68">
        <v>39</v>
      </c>
      <c r="N29" s="68">
        <v>21</v>
      </c>
      <c r="O29" s="67">
        <f t="shared" si="0"/>
        <v>400</v>
      </c>
      <c r="P29" s="62">
        <f t="shared" si="2"/>
        <v>36.363636363636367</v>
      </c>
      <c r="Q29" s="76">
        <f t="shared" si="1"/>
        <v>60.606060606060609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</row>
    <row r="30" spans="1:115" ht="29.25" customHeight="1" thickBot="1" x14ac:dyDescent="0.3">
      <c r="A30" s="74" t="s">
        <v>80</v>
      </c>
      <c r="B30" s="79" t="s">
        <v>81</v>
      </c>
      <c r="C30" s="33">
        <v>80000</v>
      </c>
      <c r="D30" s="68">
        <v>12</v>
      </c>
      <c r="E30" s="68">
        <v>16</v>
      </c>
      <c r="F30" s="68">
        <v>14</v>
      </c>
      <c r="G30" s="68">
        <v>44</v>
      </c>
      <c r="H30" s="68">
        <v>35</v>
      </c>
      <c r="I30" s="68">
        <v>34</v>
      </c>
      <c r="J30" s="68">
        <v>51</v>
      </c>
      <c r="K30" s="68">
        <v>50</v>
      </c>
      <c r="L30" s="68">
        <v>35</v>
      </c>
      <c r="M30" s="68">
        <v>51</v>
      </c>
      <c r="N30" s="68">
        <v>44</v>
      </c>
      <c r="O30" s="69">
        <f t="shared" si="0"/>
        <v>386</v>
      </c>
      <c r="P30" s="62">
        <f t="shared" si="2"/>
        <v>35.090909090909093</v>
      </c>
      <c r="Q30" s="76">
        <f t="shared" si="1"/>
        <v>58.484848484848484</v>
      </c>
    </row>
    <row r="31" spans="1:115" s="84" customFormat="1" ht="29.25" customHeight="1" x14ac:dyDescent="0.25">
      <c r="A31" s="87"/>
      <c r="B31" s="28" t="s">
        <v>7</v>
      </c>
      <c r="C31" s="93">
        <f>SUM(C5:C30)</f>
        <v>2820600</v>
      </c>
      <c r="D31" s="88"/>
      <c r="E31" s="88"/>
      <c r="F31" s="88"/>
      <c r="G31" s="88"/>
      <c r="H31" s="89"/>
      <c r="I31" s="89"/>
      <c r="J31" s="89"/>
      <c r="K31" s="89"/>
      <c r="L31" s="89"/>
      <c r="M31" s="89"/>
      <c r="N31" s="89"/>
      <c r="O31" s="90"/>
      <c r="P31" s="91"/>
      <c r="Q31" s="92"/>
      <c r="R31" s="7"/>
      <c r="S31" s="7"/>
      <c r="T31" s="7"/>
      <c r="U31" s="7"/>
      <c r="V31" s="23"/>
      <c r="W31" s="7"/>
      <c r="X31" s="7"/>
      <c r="Y31" s="7"/>
      <c r="Z31" s="7"/>
      <c r="AA31" s="7"/>
      <c r="AB31" s="7"/>
      <c r="AC31" s="23"/>
      <c r="AD31" s="7"/>
      <c r="AE31" s="7"/>
      <c r="AF31" s="7"/>
      <c r="AG31" s="7"/>
      <c r="AH31" s="7"/>
      <c r="AI31" s="7"/>
      <c r="AJ31" s="23"/>
      <c r="AK31" s="7"/>
      <c r="AL31" s="7"/>
      <c r="AM31" s="7"/>
      <c r="AN31" s="7"/>
      <c r="AO31" s="7"/>
      <c r="AP31" s="7"/>
      <c r="AQ31" s="23"/>
      <c r="AR31" s="7"/>
      <c r="AS31" s="7"/>
      <c r="AT31" s="7"/>
      <c r="AU31" s="7"/>
      <c r="AV31" s="7"/>
      <c r="AW31" s="7"/>
      <c r="AX31" s="23"/>
      <c r="AY31" s="7"/>
      <c r="AZ31" s="7"/>
      <c r="BA31" s="7"/>
      <c r="BB31" s="7"/>
      <c r="BC31" s="7"/>
      <c r="BD31" s="7"/>
      <c r="BE31" s="23"/>
      <c r="BF31" s="7"/>
      <c r="BG31" s="7"/>
      <c r="BH31" s="7"/>
      <c r="BI31" s="7"/>
      <c r="BJ31" s="7"/>
      <c r="BK31" s="7"/>
      <c r="BL31" s="23"/>
      <c r="BM31" s="7"/>
      <c r="BN31" s="7"/>
      <c r="BO31" s="7"/>
      <c r="BP31" s="7"/>
      <c r="BQ31" s="7"/>
      <c r="BR31" s="7"/>
      <c r="BS31" s="23"/>
      <c r="BT31" s="7"/>
      <c r="BU31" s="7"/>
      <c r="BV31" s="7"/>
      <c r="BW31" s="7"/>
      <c r="BX31" s="7"/>
      <c r="BY31" s="7"/>
      <c r="BZ31" s="23"/>
      <c r="CA31" s="7"/>
      <c r="CB31" s="7"/>
      <c r="CC31" s="7"/>
      <c r="CD31" s="7"/>
      <c r="CE31" s="7"/>
      <c r="CF31" s="7"/>
      <c r="CG31" s="23"/>
      <c r="CH31" s="7"/>
      <c r="CI31" s="7"/>
      <c r="CJ31" s="7"/>
      <c r="CK31" s="7"/>
      <c r="CL31" s="7"/>
      <c r="CM31" s="7"/>
      <c r="CN31" s="23"/>
      <c r="CO31" s="7"/>
      <c r="CP31" s="7"/>
      <c r="CQ31" s="7"/>
      <c r="CR31" s="7"/>
      <c r="CS31" s="7"/>
      <c r="CT31" s="7"/>
      <c r="CU31" s="23"/>
      <c r="CV31" s="7"/>
      <c r="CW31" s="7"/>
      <c r="CX31" s="7"/>
      <c r="CY31" s="7"/>
      <c r="CZ31" s="7"/>
      <c r="DA31" s="7"/>
      <c r="DB31" s="23"/>
      <c r="DC31" s="7"/>
      <c r="DD31" s="7"/>
      <c r="DE31" s="7"/>
      <c r="DF31" s="7"/>
      <c r="DG31" s="7"/>
      <c r="DH31" s="7"/>
      <c r="DI31" s="23"/>
      <c r="DJ31" s="25"/>
      <c r="DK31" s="2"/>
    </row>
    <row r="32" spans="1:115" ht="29.25" customHeight="1" x14ac:dyDescent="0.25">
      <c r="B32" s="82" t="s">
        <v>40</v>
      </c>
      <c r="C32" s="81">
        <v>1800000</v>
      </c>
      <c r="D32" s="128" t="s">
        <v>50</v>
      </c>
      <c r="E32" s="129"/>
      <c r="F32" s="129"/>
      <c r="G32" s="130"/>
    </row>
    <row r="33" spans="2:7" ht="29.25" customHeight="1" x14ac:dyDescent="0.25">
      <c r="B33" s="159" t="s">
        <v>140</v>
      </c>
      <c r="D33" s="131"/>
      <c r="E33" s="132"/>
      <c r="F33" s="132"/>
      <c r="G33" s="133"/>
    </row>
    <row r="34" spans="2:7" ht="29.25" customHeight="1" x14ac:dyDescent="0.25">
      <c r="B34" s="160"/>
      <c r="D34" s="134"/>
      <c r="E34" s="135"/>
      <c r="F34" s="135"/>
      <c r="G34" s="136"/>
    </row>
  </sheetData>
  <sheetProtection algorithmName="SHA-512" hashValue="51tGUypc+cVxkcRByhYtLpCl0DRD7yCXa0Fd/ndY2CxMqT08co3Zmls0AuwNjjYhLydF/gaefn7Y0m0Hvxcaeg==" saltValue="e5ifw0QYRCM3Wxgez3Hd2Q==" spinCount="100000" sheet="1" objects="1" scenarios="1"/>
  <sortState ref="A5:DK30">
    <sortCondition descending="1" ref="Q5:Q30"/>
  </sortState>
  <mergeCells count="9">
    <mergeCell ref="A1:B1"/>
    <mergeCell ref="D2:N2"/>
    <mergeCell ref="O2:O3"/>
    <mergeCell ref="R17:R18"/>
    <mergeCell ref="D32:G34"/>
    <mergeCell ref="A4:B4"/>
    <mergeCell ref="P2:P3"/>
    <mergeCell ref="Q2:Q3"/>
    <mergeCell ref="B33:B34"/>
  </mergeCells>
  <dataValidations count="1">
    <dataValidation type="whole" allowBlank="1" showInputMessage="1" showErrorMessage="1" sqref="O5:O31">
      <formula1>0</formula1>
      <formula2>70</formula2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67" orientation="landscape" horizontalDpi="300" verticalDpi="300" r:id="rId1"/>
  <headerFooter>
    <oddFooter>Stránka &amp;P z &amp;N</oddFooter>
  </headerFooter>
  <ignoredErrors>
    <ignoredError sqref="O5:O30" formulaRange="1"/>
    <ignoredError sqref="P6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7"/>
  <sheetViews>
    <sheetView topLeftCell="A9" zoomScale="70" zoomScaleNormal="70" workbookViewId="0">
      <selection activeCell="AJ9" sqref="AJ9"/>
    </sheetView>
  </sheetViews>
  <sheetFormatPr defaultRowHeight="29.25" customHeight="1" x14ac:dyDescent="0.25"/>
  <cols>
    <col min="1" max="1" width="39.5703125" customWidth="1"/>
    <col min="2" max="2" width="51.7109375" customWidth="1"/>
    <col min="3" max="3" width="12.85546875" style="10" customWidth="1"/>
    <col min="4" max="4" width="11.7109375" style="7" hidden="1" customWidth="1"/>
    <col min="5" max="14" width="12.28515625" style="7" hidden="1" customWidth="1"/>
    <col min="15" max="15" width="11.42578125" style="23" customWidth="1"/>
    <col min="16" max="16" width="11.140625" style="7" customWidth="1"/>
    <col min="17" max="17" width="12.28515625" style="7" customWidth="1"/>
    <col min="18" max="18" width="32" style="7" customWidth="1"/>
    <col min="19" max="19" width="4.5703125" style="7" customWidth="1"/>
    <col min="20" max="21" width="4.42578125" style="7" customWidth="1"/>
    <col min="22" max="22" width="4.28515625" style="23" customWidth="1"/>
    <col min="23" max="23" width="4.42578125" style="7" customWidth="1"/>
    <col min="24" max="24" width="4.5703125" style="7" customWidth="1"/>
    <col min="25" max="25" width="4.42578125" style="7" customWidth="1"/>
    <col min="26" max="26" width="4.5703125" style="7" customWidth="1"/>
    <col min="27" max="28" width="4.42578125" style="7" customWidth="1"/>
    <col min="29" max="29" width="5.28515625" style="23" customWidth="1"/>
    <col min="30" max="30" width="4.42578125" style="7" customWidth="1"/>
    <col min="31" max="31" width="4.5703125" style="7" customWidth="1"/>
    <col min="32" max="32" width="4.42578125" style="7" customWidth="1"/>
    <col min="33" max="33" width="4.5703125" style="7" customWidth="1"/>
    <col min="34" max="35" width="4.42578125" style="7" customWidth="1"/>
    <col min="36" max="36" width="4.28515625" style="23" customWidth="1"/>
    <col min="37" max="37" width="4.42578125" style="7" customWidth="1"/>
    <col min="38" max="38" width="4.5703125" style="7" customWidth="1"/>
    <col min="39" max="39" width="4.42578125" style="7" customWidth="1"/>
    <col min="40" max="40" width="4.5703125" style="7" customWidth="1"/>
    <col min="41" max="42" width="4.42578125" style="7" customWidth="1"/>
    <col min="43" max="43" width="4.28515625" style="23" customWidth="1"/>
    <col min="44" max="44" width="4.42578125" style="7" customWidth="1"/>
    <col min="45" max="45" width="4.5703125" style="7" customWidth="1"/>
    <col min="46" max="46" width="4.42578125" style="7" customWidth="1"/>
    <col min="47" max="47" width="4.5703125" style="7" customWidth="1"/>
    <col min="48" max="49" width="4.42578125" style="7" customWidth="1"/>
    <col min="50" max="50" width="4.28515625" style="23" customWidth="1"/>
    <col min="51" max="51" width="4.42578125" style="7" customWidth="1"/>
    <col min="52" max="52" width="4.5703125" style="7" customWidth="1"/>
    <col min="53" max="53" width="4.42578125" style="7" customWidth="1"/>
    <col min="54" max="54" width="4.5703125" style="7" customWidth="1"/>
    <col min="55" max="56" width="4.42578125" style="7" customWidth="1"/>
    <col min="57" max="57" width="4.28515625" style="23" customWidth="1"/>
    <col min="58" max="58" width="4.42578125" style="7" customWidth="1"/>
    <col min="59" max="59" width="4.5703125" style="7" customWidth="1"/>
    <col min="60" max="60" width="4.42578125" style="7" customWidth="1"/>
    <col min="61" max="61" width="4.5703125" style="7" customWidth="1"/>
    <col min="62" max="63" width="4.42578125" style="7" customWidth="1"/>
    <col min="64" max="64" width="4.28515625" style="23" customWidth="1"/>
    <col min="65" max="65" width="4.42578125" style="7" customWidth="1"/>
    <col min="66" max="66" width="4.5703125" style="7" customWidth="1"/>
    <col min="67" max="67" width="4.42578125" style="7" customWidth="1"/>
    <col min="68" max="68" width="4.5703125" style="7" customWidth="1"/>
    <col min="69" max="70" width="4.42578125" style="7" customWidth="1"/>
    <col min="71" max="71" width="4.28515625" style="23" customWidth="1"/>
    <col min="72" max="72" width="4.42578125" style="7" customWidth="1"/>
    <col min="73" max="73" width="4.5703125" style="7" customWidth="1"/>
    <col min="74" max="74" width="4.42578125" style="7" customWidth="1"/>
    <col min="75" max="75" width="4.5703125" style="7" customWidth="1"/>
    <col min="76" max="77" width="4.42578125" style="7" customWidth="1"/>
    <col min="78" max="78" width="4.28515625" style="23" customWidth="1"/>
    <col min="79" max="79" width="4.42578125" style="7" customWidth="1"/>
    <col min="80" max="80" width="4.5703125" style="7" customWidth="1"/>
    <col min="81" max="81" width="4.42578125" style="7" customWidth="1"/>
    <col min="82" max="82" width="4.5703125" style="7" customWidth="1"/>
    <col min="83" max="84" width="4.42578125" style="7" customWidth="1"/>
    <col min="85" max="85" width="4.28515625" style="23" customWidth="1"/>
    <col min="86" max="86" width="4.42578125" style="7" customWidth="1"/>
    <col min="87" max="87" width="4.5703125" style="7" customWidth="1"/>
    <col min="88" max="88" width="4.42578125" style="7" customWidth="1"/>
    <col min="89" max="89" width="4.5703125" style="7" customWidth="1"/>
    <col min="90" max="91" width="4.42578125" style="7" customWidth="1"/>
    <col min="92" max="92" width="4.28515625" style="23" customWidth="1"/>
    <col min="93" max="93" width="4.42578125" style="7" customWidth="1"/>
    <col min="94" max="94" width="4.5703125" style="7" customWidth="1"/>
    <col min="95" max="95" width="4.42578125" style="7" customWidth="1"/>
    <col min="96" max="96" width="4.5703125" style="7" customWidth="1"/>
    <col min="97" max="98" width="4.42578125" style="7" customWidth="1"/>
    <col min="99" max="99" width="4.28515625" style="23" customWidth="1"/>
    <col min="100" max="100" width="4.42578125" style="7" customWidth="1"/>
    <col min="101" max="101" width="4.5703125" style="7" customWidth="1"/>
    <col min="102" max="102" width="4.42578125" style="7" customWidth="1"/>
    <col min="103" max="103" width="4.5703125" style="7" customWidth="1"/>
    <col min="104" max="105" width="4.42578125" style="7" customWidth="1"/>
    <col min="106" max="106" width="5.85546875" style="23" customWidth="1"/>
    <col min="107" max="107" width="4.42578125" style="7" customWidth="1"/>
    <col min="108" max="108" width="4.5703125" style="7" customWidth="1"/>
    <col min="109" max="109" width="4.42578125" style="7" customWidth="1"/>
    <col min="110" max="110" width="4.5703125" style="7" customWidth="1"/>
    <col min="111" max="112" width="4.42578125" style="7" customWidth="1"/>
    <col min="113" max="113" width="4.28515625" style="23" customWidth="1"/>
    <col min="114" max="114" width="8.42578125" style="25" customWidth="1"/>
    <col min="115" max="115" width="9.140625" style="2"/>
  </cols>
  <sheetData>
    <row r="1" spans="1:115" ht="29.25" customHeight="1" x14ac:dyDescent="0.4">
      <c r="A1" s="121" t="s">
        <v>48</v>
      </c>
      <c r="B1" s="122"/>
      <c r="C1" s="9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3" t="s">
        <v>19</v>
      </c>
      <c r="P1" s="143" t="s">
        <v>17</v>
      </c>
      <c r="Q1" s="143" t="s">
        <v>18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</row>
    <row r="2" spans="1:115" ht="33" customHeight="1" thickBot="1" x14ac:dyDescent="0.3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4"/>
      <c r="P2" s="144"/>
      <c r="Q2" s="144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</row>
    <row r="3" spans="1:115" ht="36.75" customHeight="1" thickBot="1" x14ac:dyDescent="0.3">
      <c r="A3" s="13" t="s">
        <v>0</v>
      </c>
      <c r="B3" s="13" t="s">
        <v>1</v>
      </c>
      <c r="C3" s="44" t="s">
        <v>9</v>
      </c>
      <c r="D3" s="57" t="s">
        <v>87</v>
      </c>
      <c r="E3" s="57" t="s">
        <v>88</v>
      </c>
      <c r="F3" s="57" t="s">
        <v>89</v>
      </c>
      <c r="G3" s="57" t="s">
        <v>13</v>
      </c>
      <c r="H3" s="57" t="s">
        <v>20</v>
      </c>
      <c r="I3" s="57" t="s">
        <v>15</v>
      </c>
      <c r="J3" s="57" t="s">
        <v>90</v>
      </c>
      <c r="K3" s="57" t="s">
        <v>14</v>
      </c>
      <c r="L3" s="57" t="s">
        <v>91</v>
      </c>
      <c r="M3" s="57" t="s">
        <v>92</v>
      </c>
      <c r="N3" s="61" t="s">
        <v>93</v>
      </c>
      <c r="O3" s="145"/>
      <c r="P3" s="145"/>
      <c r="Q3" s="145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 ht="38.25" customHeight="1" thickBot="1" x14ac:dyDescent="0.3">
      <c r="A4" s="137" t="s">
        <v>94</v>
      </c>
      <c r="B4" s="146"/>
      <c r="C4" s="56"/>
      <c r="D4" s="146"/>
      <c r="E4" s="146"/>
      <c r="F4" s="56"/>
      <c r="G4" s="65"/>
      <c r="H4" s="56"/>
      <c r="I4" s="56"/>
      <c r="J4" s="56"/>
      <c r="K4" s="56"/>
      <c r="L4" s="56"/>
      <c r="M4" s="56"/>
      <c r="N4" s="65"/>
      <c r="O4" s="146"/>
      <c r="P4" s="146"/>
      <c r="Q4" s="147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 s="4" customFormat="1" ht="29.25" customHeight="1" thickBot="1" x14ac:dyDescent="0.3">
      <c r="A5" s="120" t="s">
        <v>5</v>
      </c>
      <c r="B5" s="28" t="s">
        <v>6</v>
      </c>
      <c r="C5" s="102">
        <v>15000</v>
      </c>
      <c r="D5" s="77">
        <v>19</v>
      </c>
      <c r="E5" s="77">
        <v>22</v>
      </c>
      <c r="F5" s="77">
        <v>23</v>
      </c>
      <c r="G5" s="77">
        <v>30</v>
      </c>
      <c r="H5" s="77">
        <v>26</v>
      </c>
      <c r="I5" s="77">
        <v>26</v>
      </c>
      <c r="J5" s="77">
        <v>27</v>
      </c>
      <c r="K5" s="77">
        <v>26</v>
      </c>
      <c r="L5" s="77">
        <v>23</v>
      </c>
      <c r="M5" s="77">
        <v>30</v>
      </c>
      <c r="N5" s="77">
        <v>26</v>
      </c>
      <c r="O5" s="36">
        <f t="shared" ref="O5:O31" si="0">SUM(D5:N5)</f>
        <v>278</v>
      </c>
      <c r="P5" s="75">
        <f t="shared" ref="P5:P31" si="1">O5/11</f>
        <v>25.272727272727273</v>
      </c>
      <c r="Q5" s="111">
        <f t="shared" ref="Q5:Q31" si="2">P5/30*100</f>
        <v>84.242424242424235</v>
      </c>
      <c r="R5" s="7"/>
      <c r="S5" s="7"/>
      <c r="T5" s="7"/>
      <c r="U5" s="7"/>
      <c r="V5" s="23"/>
      <c r="W5" s="7"/>
      <c r="X5" s="7"/>
      <c r="Y5" s="7"/>
      <c r="Z5" s="7"/>
      <c r="AA5" s="7"/>
      <c r="AB5" s="7"/>
      <c r="AC5" s="23"/>
      <c r="AD5" s="7"/>
      <c r="AE5" s="7"/>
      <c r="AF5" s="7"/>
      <c r="AG5" s="7"/>
      <c r="AH5" s="7"/>
      <c r="AI5" s="7"/>
      <c r="AJ5" s="23"/>
      <c r="AK5" s="7"/>
      <c r="AL5" s="7"/>
      <c r="AM5" s="7"/>
      <c r="AN5" s="7"/>
      <c r="AO5" s="7"/>
      <c r="AP5" s="7"/>
      <c r="AQ5" s="23"/>
      <c r="AR5" s="7"/>
      <c r="AS5" s="7"/>
      <c r="AT5" s="7"/>
      <c r="AU5" s="7"/>
      <c r="AV5" s="7"/>
      <c r="AW5" s="7"/>
      <c r="AX5" s="23"/>
      <c r="AY5" s="7"/>
      <c r="AZ5" s="7"/>
      <c r="BA5" s="7"/>
      <c r="BB5" s="7"/>
      <c r="BC5" s="7"/>
      <c r="BD5" s="7"/>
      <c r="BE5" s="23"/>
      <c r="BF5" s="7"/>
      <c r="BG5" s="7"/>
      <c r="BH5" s="7"/>
      <c r="BI5" s="7"/>
      <c r="BJ5" s="7"/>
      <c r="BK5" s="7"/>
      <c r="BL5" s="23"/>
      <c r="BM5" s="7"/>
      <c r="BN5" s="7"/>
      <c r="BO5" s="7"/>
      <c r="BP5" s="7"/>
      <c r="BQ5" s="7"/>
      <c r="BR5" s="7"/>
      <c r="BS5" s="23"/>
      <c r="BT5" s="7"/>
      <c r="BU5" s="7"/>
      <c r="BV5" s="7"/>
      <c r="BW5" s="7"/>
      <c r="BX5" s="7"/>
      <c r="BY5" s="7"/>
      <c r="BZ5" s="23"/>
      <c r="CA5" s="7"/>
      <c r="CB5" s="7"/>
      <c r="CC5" s="7"/>
      <c r="CD5" s="7"/>
      <c r="CE5" s="7"/>
      <c r="CF5" s="7"/>
      <c r="CG5" s="23"/>
      <c r="CH5" s="7"/>
      <c r="CI5" s="7"/>
      <c r="CJ5" s="7"/>
      <c r="CK5" s="7"/>
      <c r="CL5" s="7"/>
      <c r="CM5" s="7"/>
      <c r="CN5" s="23"/>
      <c r="CO5" s="7"/>
      <c r="CP5" s="7"/>
      <c r="CQ5" s="7"/>
      <c r="CR5" s="7"/>
      <c r="CS5" s="7"/>
      <c r="CT5" s="7"/>
      <c r="CU5" s="23"/>
      <c r="CV5" s="7"/>
      <c r="CW5" s="7"/>
      <c r="CX5" s="7"/>
      <c r="CY5" s="7"/>
      <c r="CZ5" s="7"/>
      <c r="DA5" s="7"/>
      <c r="DB5" s="23"/>
      <c r="DC5" s="7"/>
      <c r="DD5" s="7"/>
      <c r="DE5" s="7"/>
      <c r="DF5" s="7"/>
      <c r="DG5" s="7"/>
      <c r="DH5" s="7"/>
      <c r="DI5" s="23"/>
      <c r="DJ5" s="25"/>
      <c r="DK5" s="2"/>
    </row>
    <row r="6" spans="1:115" s="4" customFormat="1" ht="29.25" customHeight="1" thickBot="1" x14ac:dyDescent="0.25">
      <c r="A6" s="120" t="s">
        <v>97</v>
      </c>
      <c r="B6" s="28" t="s">
        <v>98</v>
      </c>
      <c r="C6" s="102">
        <v>14000</v>
      </c>
      <c r="D6" s="68">
        <v>23</v>
      </c>
      <c r="E6" s="68">
        <v>21</v>
      </c>
      <c r="F6" s="68">
        <v>28</v>
      </c>
      <c r="G6" s="68">
        <v>24</v>
      </c>
      <c r="H6" s="68">
        <v>25</v>
      </c>
      <c r="I6" s="68">
        <v>28</v>
      </c>
      <c r="J6" s="68">
        <v>19</v>
      </c>
      <c r="K6" s="68">
        <v>25</v>
      </c>
      <c r="L6" s="68">
        <v>23</v>
      </c>
      <c r="M6" s="68">
        <v>29</v>
      </c>
      <c r="N6" s="68">
        <v>28</v>
      </c>
      <c r="O6" s="36">
        <f t="shared" si="0"/>
        <v>273</v>
      </c>
      <c r="P6" s="75">
        <f t="shared" si="1"/>
        <v>24.818181818181817</v>
      </c>
      <c r="Q6" s="111">
        <f t="shared" si="2"/>
        <v>82.727272727272734</v>
      </c>
    </row>
    <row r="7" spans="1:115" s="4" customFormat="1" ht="29.25" customHeight="1" thickBot="1" x14ac:dyDescent="0.3">
      <c r="A7" s="120" t="s">
        <v>43</v>
      </c>
      <c r="B7" s="28" t="s">
        <v>120</v>
      </c>
      <c r="C7" s="102">
        <v>16125</v>
      </c>
      <c r="D7" s="68">
        <v>19</v>
      </c>
      <c r="E7" s="68">
        <v>24</v>
      </c>
      <c r="F7" s="68">
        <v>19</v>
      </c>
      <c r="G7" s="68">
        <v>25</v>
      </c>
      <c r="H7" s="68">
        <v>25</v>
      </c>
      <c r="I7" s="68">
        <v>26</v>
      </c>
      <c r="J7" s="68">
        <v>25</v>
      </c>
      <c r="K7" s="68">
        <v>27</v>
      </c>
      <c r="L7" s="68">
        <v>26</v>
      </c>
      <c r="M7" s="68">
        <v>27</v>
      </c>
      <c r="N7" s="68">
        <v>26</v>
      </c>
      <c r="O7" s="36">
        <f t="shared" si="0"/>
        <v>269</v>
      </c>
      <c r="P7" s="75">
        <f t="shared" si="1"/>
        <v>24.454545454545453</v>
      </c>
      <c r="Q7" s="111">
        <f t="shared" si="2"/>
        <v>81.515151515151501</v>
      </c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</row>
    <row r="8" spans="1:115" s="4" customFormat="1" ht="29.25" customHeight="1" thickBot="1" x14ac:dyDescent="0.25">
      <c r="A8" s="79" t="s">
        <v>112</v>
      </c>
      <c r="B8" s="28" t="s">
        <v>113</v>
      </c>
      <c r="C8" s="102">
        <v>12000</v>
      </c>
      <c r="D8" s="68">
        <v>23</v>
      </c>
      <c r="E8" s="68">
        <v>23</v>
      </c>
      <c r="F8" s="68">
        <v>23</v>
      </c>
      <c r="G8" s="68">
        <v>26</v>
      </c>
      <c r="H8" s="68">
        <v>23</v>
      </c>
      <c r="I8" s="68">
        <v>16</v>
      </c>
      <c r="J8" s="68">
        <v>27</v>
      </c>
      <c r="K8" s="68">
        <v>23</v>
      </c>
      <c r="L8" s="68">
        <v>23</v>
      </c>
      <c r="M8" s="68">
        <v>30</v>
      </c>
      <c r="N8" s="68">
        <v>26</v>
      </c>
      <c r="O8" s="36">
        <f t="shared" si="0"/>
        <v>263</v>
      </c>
      <c r="P8" s="75">
        <f t="shared" si="1"/>
        <v>23.90909090909091</v>
      </c>
      <c r="Q8" s="111">
        <f t="shared" si="2"/>
        <v>79.696969696969703</v>
      </c>
    </row>
    <row r="9" spans="1:115" s="4" customFormat="1" ht="29.25" customHeight="1" thickBot="1" x14ac:dyDescent="0.3">
      <c r="A9" s="79" t="s">
        <v>115</v>
      </c>
      <c r="B9" s="28" t="s">
        <v>116</v>
      </c>
      <c r="C9" s="102">
        <v>30000</v>
      </c>
      <c r="D9" s="68">
        <v>14</v>
      </c>
      <c r="E9" s="68">
        <v>21</v>
      </c>
      <c r="F9" s="68">
        <v>17</v>
      </c>
      <c r="G9" s="68">
        <v>30</v>
      </c>
      <c r="H9" s="68">
        <v>25</v>
      </c>
      <c r="I9" s="68">
        <v>26</v>
      </c>
      <c r="J9" s="68">
        <v>26</v>
      </c>
      <c r="K9" s="68">
        <v>25</v>
      </c>
      <c r="L9" s="68">
        <v>21</v>
      </c>
      <c r="M9" s="68">
        <v>30</v>
      </c>
      <c r="N9" s="68">
        <v>27</v>
      </c>
      <c r="O9" s="36">
        <f t="shared" si="0"/>
        <v>262</v>
      </c>
      <c r="P9" s="75">
        <f t="shared" si="1"/>
        <v>23.818181818181817</v>
      </c>
      <c r="Q9" s="111">
        <f t="shared" si="2"/>
        <v>79.393939393939377</v>
      </c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</row>
    <row r="10" spans="1:115" s="4" customFormat="1" ht="29.25" customHeight="1" thickBot="1" x14ac:dyDescent="0.25">
      <c r="A10" s="120" t="s">
        <v>25</v>
      </c>
      <c r="B10" s="28" t="s">
        <v>100</v>
      </c>
      <c r="C10" s="102">
        <v>20500</v>
      </c>
      <c r="D10" s="68">
        <v>17</v>
      </c>
      <c r="E10" s="68">
        <v>25</v>
      </c>
      <c r="F10" s="68">
        <v>20</v>
      </c>
      <c r="G10" s="68">
        <v>26</v>
      </c>
      <c r="H10" s="68">
        <v>20</v>
      </c>
      <c r="I10" s="68">
        <v>18</v>
      </c>
      <c r="J10" s="68">
        <v>26</v>
      </c>
      <c r="K10" s="68">
        <v>27</v>
      </c>
      <c r="L10" s="68">
        <v>20</v>
      </c>
      <c r="M10" s="68">
        <v>30</v>
      </c>
      <c r="N10" s="68">
        <v>28</v>
      </c>
      <c r="O10" s="36">
        <f t="shared" si="0"/>
        <v>257</v>
      </c>
      <c r="P10" s="75">
        <f t="shared" si="1"/>
        <v>23.363636363636363</v>
      </c>
      <c r="Q10" s="111">
        <f t="shared" si="2"/>
        <v>77.878787878787875</v>
      </c>
    </row>
    <row r="11" spans="1:115" s="4" customFormat="1" ht="29.25" customHeight="1" thickBot="1" x14ac:dyDescent="0.3">
      <c r="A11" s="63" t="s">
        <v>42</v>
      </c>
      <c r="B11" s="29" t="s">
        <v>27</v>
      </c>
      <c r="C11" s="99">
        <v>30000</v>
      </c>
      <c r="D11" s="68">
        <v>19</v>
      </c>
      <c r="E11" s="68">
        <v>17</v>
      </c>
      <c r="F11" s="68">
        <v>24</v>
      </c>
      <c r="G11" s="68">
        <v>22</v>
      </c>
      <c r="H11" s="68">
        <v>15</v>
      </c>
      <c r="I11" s="68">
        <v>27</v>
      </c>
      <c r="J11" s="68">
        <v>28</v>
      </c>
      <c r="K11" s="68">
        <v>27</v>
      </c>
      <c r="L11" s="68">
        <v>23</v>
      </c>
      <c r="M11" s="68">
        <v>29</v>
      </c>
      <c r="N11" s="68">
        <v>26</v>
      </c>
      <c r="O11" s="36">
        <f t="shared" si="0"/>
        <v>257</v>
      </c>
      <c r="P11" s="75">
        <f t="shared" si="1"/>
        <v>23.363636363636363</v>
      </c>
      <c r="Q11" s="111">
        <f t="shared" si="2"/>
        <v>77.878787878787875</v>
      </c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</row>
    <row r="12" spans="1:115" s="4" customFormat="1" ht="29.25" customHeight="1" thickBot="1" x14ac:dyDescent="0.3">
      <c r="A12" s="79" t="s">
        <v>39</v>
      </c>
      <c r="B12" s="28" t="s">
        <v>119</v>
      </c>
      <c r="C12" s="99">
        <v>23000</v>
      </c>
      <c r="D12" s="68">
        <v>15</v>
      </c>
      <c r="E12" s="68">
        <v>25</v>
      </c>
      <c r="F12" s="68">
        <v>18</v>
      </c>
      <c r="G12" s="68">
        <v>27</v>
      </c>
      <c r="H12" s="68">
        <v>23</v>
      </c>
      <c r="I12" s="68">
        <v>26</v>
      </c>
      <c r="J12" s="68">
        <v>25</v>
      </c>
      <c r="K12" s="68">
        <v>26</v>
      </c>
      <c r="L12" s="68">
        <v>18</v>
      </c>
      <c r="M12" s="68">
        <v>25</v>
      </c>
      <c r="N12" s="68">
        <v>29</v>
      </c>
      <c r="O12" s="36">
        <f t="shared" si="0"/>
        <v>257</v>
      </c>
      <c r="P12" s="75">
        <f t="shared" si="1"/>
        <v>23.363636363636363</v>
      </c>
      <c r="Q12" s="111">
        <f t="shared" si="2"/>
        <v>77.878787878787875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</row>
    <row r="13" spans="1:115" s="4" customFormat="1" ht="29.25" customHeight="1" thickBot="1" x14ac:dyDescent="0.25">
      <c r="A13" s="120" t="s">
        <v>95</v>
      </c>
      <c r="B13" s="28" t="s">
        <v>96</v>
      </c>
      <c r="C13" s="99">
        <v>30000</v>
      </c>
      <c r="D13" s="68">
        <v>25</v>
      </c>
      <c r="E13" s="68">
        <v>15</v>
      </c>
      <c r="F13" s="68">
        <v>25</v>
      </c>
      <c r="G13" s="68">
        <v>27</v>
      </c>
      <c r="H13" s="68">
        <v>19</v>
      </c>
      <c r="I13" s="68">
        <v>18</v>
      </c>
      <c r="J13" s="68">
        <v>28</v>
      </c>
      <c r="K13" s="80">
        <v>27</v>
      </c>
      <c r="L13" s="68">
        <v>19</v>
      </c>
      <c r="M13" s="68">
        <v>28</v>
      </c>
      <c r="N13" s="68">
        <v>23</v>
      </c>
      <c r="O13" s="36">
        <f t="shared" si="0"/>
        <v>254</v>
      </c>
      <c r="P13" s="75">
        <f t="shared" si="1"/>
        <v>23.09090909090909</v>
      </c>
      <c r="Q13" s="111">
        <f t="shared" si="2"/>
        <v>76.969696969696969</v>
      </c>
    </row>
    <row r="14" spans="1:115" s="4" customFormat="1" ht="33.75" customHeight="1" thickBot="1" x14ac:dyDescent="0.3">
      <c r="A14" s="74" t="s">
        <v>125</v>
      </c>
      <c r="B14" s="28" t="s">
        <v>126</v>
      </c>
      <c r="C14" s="102">
        <v>15750</v>
      </c>
      <c r="D14" s="68">
        <v>21</v>
      </c>
      <c r="E14" s="68">
        <v>16</v>
      </c>
      <c r="F14" s="68">
        <v>21</v>
      </c>
      <c r="G14" s="68">
        <v>19</v>
      </c>
      <c r="H14" s="68">
        <v>24</v>
      </c>
      <c r="I14" s="68">
        <v>23</v>
      </c>
      <c r="J14" s="68">
        <v>30</v>
      </c>
      <c r="K14" s="68">
        <v>26</v>
      </c>
      <c r="L14" s="68">
        <v>21</v>
      </c>
      <c r="M14" s="68">
        <v>24</v>
      </c>
      <c r="N14" s="68">
        <v>29</v>
      </c>
      <c r="O14" s="36">
        <f t="shared" si="0"/>
        <v>254</v>
      </c>
      <c r="P14" s="75">
        <f t="shared" si="1"/>
        <v>23.09090909090909</v>
      </c>
      <c r="Q14" s="111">
        <f t="shared" si="2"/>
        <v>76.969696969696969</v>
      </c>
      <c r="R14" s="7"/>
      <c r="S14" s="7"/>
      <c r="T14" s="7"/>
      <c r="U14" s="7"/>
      <c r="V14" s="23"/>
      <c r="W14" s="7"/>
      <c r="X14" s="7"/>
      <c r="Y14" s="7"/>
      <c r="Z14" s="7"/>
      <c r="AA14" s="7"/>
      <c r="AB14" s="7"/>
      <c r="AC14" s="23"/>
      <c r="AD14" s="7"/>
      <c r="AE14" s="7"/>
      <c r="AF14" s="7"/>
      <c r="AG14" s="7"/>
      <c r="AH14" s="7"/>
      <c r="AI14" s="7"/>
      <c r="AJ14" s="23"/>
      <c r="AK14" s="7"/>
      <c r="AL14" s="7"/>
      <c r="AM14" s="7"/>
      <c r="AN14" s="7"/>
      <c r="AO14" s="7"/>
      <c r="AP14" s="7"/>
      <c r="AQ14" s="23"/>
      <c r="AR14" s="7"/>
      <c r="AS14" s="7"/>
      <c r="AT14" s="7"/>
      <c r="AU14" s="7"/>
      <c r="AV14" s="7"/>
      <c r="AW14" s="7"/>
      <c r="AX14" s="23"/>
      <c r="AY14" s="7"/>
      <c r="AZ14" s="7"/>
      <c r="BA14" s="7"/>
      <c r="BB14" s="7"/>
      <c r="BC14" s="7"/>
      <c r="BD14" s="7"/>
      <c r="BE14" s="23"/>
      <c r="BF14" s="7"/>
      <c r="BG14" s="7"/>
      <c r="BH14" s="7"/>
      <c r="BI14" s="7"/>
      <c r="BJ14" s="7"/>
      <c r="BK14" s="7"/>
      <c r="BL14" s="23"/>
      <c r="BM14" s="7"/>
      <c r="BN14" s="7"/>
      <c r="BO14" s="7"/>
      <c r="BP14" s="7"/>
      <c r="BQ14" s="7"/>
      <c r="BR14" s="7"/>
      <c r="BS14" s="23"/>
      <c r="BT14" s="7"/>
      <c r="BU14" s="7"/>
      <c r="BV14" s="7"/>
      <c r="BW14" s="7"/>
      <c r="BX14" s="7"/>
      <c r="BY14" s="7"/>
      <c r="BZ14" s="23"/>
      <c r="CA14" s="7"/>
      <c r="CB14" s="7"/>
      <c r="CC14" s="7"/>
      <c r="CD14" s="7"/>
      <c r="CE14" s="7"/>
      <c r="CF14" s="7"/>
      <c r="CG14" s="23"/>
      <c r="CH14" s="7"/>
      <c r="CI14" s="7"/>
      <c r="CJ14" s="7"/>
      <c r="CK14" s="7"/>
      <c r="CL14" s="7"/>
      <c r="CM14" s="7"/>
      <c r="CN14" s="23"/>
      <c r="CO14" s="7"/>
      <c r="CP14" s="7"/>
      <c r="CQ14" s="7"/>
      <c r="CR14" s="7"/>
      <c r="CS14" s="7"/>
      <c r="CT14" s="7"/>
      <c r="CU14" s="23"/>
      <c r="CV14" s="7"/>
      <c r="CW14" s="7"/>
      <c r="CX14" s="7"/>
      <c r="CY14" s="7"/>
      <c r="CZ14" s="7"/>
      <c r="DA14" s="7"/>
      <c r="DB14" s="23"/>
      <c r="DC14" s="7"/>
      <c r="DD14" s="7"/>
      <c r="DE14" s="7"/>
      <c r="DF14" s="7"/>
      <c r="DG14" s="7"/>
      <c r="DH14" s="7"/>
      <c r="DI14" s="23"/>
      <c r="DJ14" s="25"/>
      <c r="DK14" s="2"/>
    </row>
    <row r="15" spans="1:115" s="4" customFormat="1" ht="29.25" customHeight="1" thickBot="1" x14ac:dyDescent="0.25">
      <c r="A15" s="79" t="s">
        <v>25</v>
      </c>
      <c r="B15" s="28" t="s">
        <v>41</v>
      </c>
      <c r="C15" s="99">
        <v>20500</v>
      </c>
      <c r="D15" s="68">
        <v>17</v>
      </c>
      <c r="E15" s="68">
        <v>25</v>
      </c>
      <c r="F15" s="68">
        <v>20</v>
      </c>
      <c r="G15" s="68">
        <v>26</v>
      </c>
      <c r="H15" s="68">
        <v>20</v>
      </c>
      <c r="I15" s="68">
        <v>18</v>
      </c>
      <c r="J15" s="68">
        <v>26</v>
      </c>
      <c r="K15" s="68">
        <v>27</v>
      </c>
      <c r="L15" s="68">
        <v>19</v>
      </c>
      <c r="M15" s="68">
        <v>27</v>
      </c>
      <c r="N15" s="68">
        <v>27</v>
      </c>
      <c r="O15" s="36">
        <f t="shared" si="0"/>
        <v>252</v>
      </c>
      <c r="P15" s="75">
        <f t="shared" si="1"/>
        <v>22.90909090909091</v>
      </c>
      <c r="Q15" s="111">
        <f t="shared" si="2"/>
        <v>76.363636363636374</v>
      </c>
    </row>
    <row r="16" spans="1:115" s="4" customFormat="1" ht="29.25" customHeight="1" thickBot="1" x14ac:dyDescent="0.25">
      <c r="A16" s="120" t="s">
        <v>25</v>
      </c>
      <c r="B16" s="28" t="s">
        <v>101</v>
      </c>
      <c r="C16" s="99">
        <v>25000</v>
      </c>
      <c r="D16" s="68">
        <v>15</v>
      </c>
      <c r="E16" s="68">
        <v>25</v>
      </c>
      <c r="F16" s="68">
        <v>15</v>
      </c>
      <c r="G16" s="68">
        <v>27</v>
      </c>
      <c r="H16" s="68">
        <v>21</v>
      </c>
      <c r="I16" s="68">
        <v>23</v>
      </c>
      <c r="J16" s="68">
        <v>26</v>
      </c>
      <c r="K16" s="68">
        <v>25</v>
      </c>
      <c r="L16" s="68">
        <v>18</v>
      </c>
      <c r="M16" s="68">
        <v>30</v>
      </c>
      <c r="N16" s="68">
        <v>25</v>
      </c>
      <c r="O16" s="36">
        <f t="shared" si="0"/>
        <v>250</v>
      </c>
      <c r="P16" s="75">
        <f t="shared" si="1"/>
        <v>22.727272727272727</v>
      </c>
      <c r="Q16" s="111">
        <f t="shared" si="2"/>
        <v>75.757575757575751</v>
      </c>
    </row>
    <row r="17" spans="1:115" s="4" customFormat="1" ht="29.25" customHeight="1" thickBot="1" x14ac:dyDescent="0.25">
      <c r="A17" s="74" t="s">
        <v>106</v>
      </c>
      <c r="B17" s="34" t="s">
        <v>109</v>
      </c>
      <c r="C17" s="103">
        <v>24000</v>
      </c>
      <c r="D17" s="68">
        <v>15</v>
      </c>
      <c r="E17" s="68">
        <v>18</v>
      </c>
      <c r="F17" s="68">
        <v>28</v>
      </c>
      <c r="G17" s="68">
        <v>22</v>
      </c>
      <c r="H17" s="68">
        <v>15</v>
      </c>
      <c r="I17" s="68">
        <v>17</v>
      </c>
      <c r="J17" s="68">
        <v>27</v>
      </c>
      <c r="K17" s="68">
        <v>26</v>
      </c>
      <c r="L17" s="68">
        <v>25</v>
      </c>
      <c r="M17" s="68">
        <v>30</v>
      </c>
      <c r="N17" s="68">
        <v>26</v>
      </c>
      <c r="O17" s="36">
        <f t="shared" si="0"/>
        <v>249</v>
      </c>
      <c r="P17" s="75">
        <f t="shared" si="1"/>
        <v>22.636363636363637</v>
      </c>
      <c r="Q17" s="111">
        <f t="shared" si="2"/>
        <v>75.454545454545453</v>
      </c>
    </row>
    <row r="18" spans="1:115" s="4" customFormat="1" ht="29.25" customHeight="1" thickBot="1" x14ac:dyDescent="0.3">
      <c r="A18" s="120" t="s">
        <v>121</v>
      </c>
      <c r="B18" s="28" t="s">
        <v>122</v>
      </c>
      <c r="C18" s="66">
        <v>7000</v>
      </c>
      <c r="D18" s="80">
        <v>18</v>
      </c>
      <c r="E18" s="80">
        <v>19</v>
      </c>
      <c r="F18" s="80">
        <v>25</v>
      </c>
      <c r="G18" s="80">
        <v>18</v>
      </c>
      <c r="H18" s="80">
        <v>24</v>
      </c>
      <c r="I18" s="80">
        <v>14</v>
      </c>
      <c r="J18" s="80">
        <v>25</v>
      </c>
      <c r="K18" s="80">
        <v>27</v>
      </c>
      <c r="L18" s="80">
        <v>22</v>
      </c>
      <c r="M18" s="80">
        <v>30</v>
      </c>
      <c r="N18" s="80">
        <v>25</v>
      </c>
      <c r="O18" s="36">
        <f t="shared" si="0"/>
        <v>247</v>
      </c>
      <c r="P18" s="112">
        <f t="shared" si="1"/>
        <v>22.454545454545453</v>
      </c>
      <c r="Q18" s="113">
        <f t="shared" si="2"/>
        <v>74.848484848484844</v>
      </c>
      <c r="R18" s="115" t="s">
        <v>137</v>
      </c>
      <c r="S18" s="7"/>
      <c r="T18" s="7"/>
      <c r="U18" s="7"/>
      <c r="V18" s="23"/>
      <c r="W18" s="7"/>
      <c r="X18" s="7"/>
      <c r="Y18" s="7"/>
      <c r="Z18" s="7"/>
      <c r="AA18" s="7"/>
      <c r="AB18" s="7"/>
      <c r="AC18" s="23"/>
      <c r="AD18" s="7"/>
      <c r="AE18" s="7"/>
      <c r="AF18" s="7"/>
      <c r="AG18" s="7"/>
      <c r="AH18" s="7"/>
      <c r="AI18" s="7"/>
      <c r="AJ18" s="23"/>
      <c r="AK18" s="7"/>
      <c r="AL18" s="7"/>
      <c r="AM18" s="7"/>
      <c r="AN18" s="7"/>
      <c r="AO18" s="7"/>
      <c r="AP18" s="7"/>
      <c r="AQ18" s="23"/>
      <c r="AR18" s="7"/>
      <c r="AS18" s="7"/>
      <c r="AT18" s="7"/>
      <c r="AU18" s="7"/>
      <c r="AV18" s="7"/>
      <c r="AW18" s="7"/>
      <c r="AX18" s="23"/>
      <c r="AY18" s="7"/>
      <c r="AZ18" s="7"/>
      <c r="BA18" s="7"/>
      <c r="BB18" s="7"/>
      <c r="BC18" s="7"/>
      <c r="BD18" s="7"/>
      <c r="BE18" s="23"/>
      <c r="BF18" s="7"/>
      <c r="BG18" s="7"/>
      <c r="BH18" s="7"/>
      <c r="BI18" s="7"/>
      <c r="BJ18" s="7"/>
      <c r="BK18" s="7"/>
      <c r="BL18" s="23"/>
      <c r="BM18" s="7"/>
      <c r="BN18" s="7"/>
      <c r="BO18" s="7"/>
      <c r="BP18" s="7"/>
      <c r="BQ18" s="7"/>
      <c r="BR18" s="7"/>
      <c r="BS18" s="23"/>
      <c r="BT18" s="7"/>
      <c r="BU18" s="7"/>
      <c r="BV18" s="7"/>
      <c r="BW18" s="7"/>
      <c r="BX18" s="7"/>
      <c r="BY18" s="7"/>
      <c r="BZ18" s="23"/>
      <c r="CA18" s="7"/>
      <c r="CB18" s="7"/>
      <c r="CC18" s="7"/>
      <c r="CD18" s="7"/>
      <c r="CE18" s="7"/>
      <c r="CF18" s="7"/>
      <c r="CG18" s="23"/>
      <c r="CH18" s="7"/>
      <c r="CI18" s="7"/>
      <c r="CJ18" s="7"/>
      <c r="CK18" s="7"/>
      <c r="CL18" s="7"/>
      <c r="CM18" s="7"/>
      <c r="CN18" s="23"/>
      <c r="CO18" s="7"/>
      <c r="CP18" s="7"/>
      <c r="CQ18" s="7"/>
      <c r="CR18" s="7"/>
      <c r="CS18" s="7"/>
      <c r="CT18" s="7"/>
      <c r="CU18" s="23"/>
      <c r="CV18" s="7"/>
      <c r="CW18" s="7"/>
      <c r="CX18" s="7"/>
      <c r="CY18" s="7"/>
      <c r="CZ18" s="7"/>
      <c r="DA18" s="7"/>
      <c r="DB18" s="23"/>
      <c r="DC18" s="7"/>
      <c r="DD18" s="7"/>
      <c r="DE18" s="7"/>
      <c r="DF18" s="7"/>
      <c r="DG18" s="7"/>
      <c r="DH18" s="7"/>
      <c r="DI18" s="23"/>
      <c r="DJ18" s="25"/>
      <c r="DK18" s="2"/>
    </row>
    <row r="19" spans="1:115" ht="29.25" customHeight="1" thickBot="1" x14ac:dyDescent="0.35">
      <c r="A19" s="79" t="s">
        <v>35</v>
      </c>
      <c r="B19" s="28" t="s">
        <v>99</v>
      </c>
      <c r="C19" s="66">
        <v>30000</v>
      </c>
      <c r="D19" s="80">
        <v>14</v>
      </c>
      <c r="E19" s="80">
        <v>24</v>
      </c>
      <c r="F19" s="80">
        <v>16</v>
      </c>
      <c r="G19" s="80">
        <v>20</v>
      </c>
      <c r="H19" s="80">
        <v>23</v>
      </c>
      <c r="I19" s="80">
        <v>23</v>
      </c>
      <c r="J19" s="80">
        <v>26</v>
      </c>
      <c r="K19" s="80">
        <v>27</v>
      </c>
      <c r="L19" s="80">
        <v>22</v>
      </c>
      <c r="M19" s="80">
        <v>30</v>
      </c>
      <c r="N19" s="80">
        <v>21</v>
      </c>
      <c r="O19" s="36">
        <f t="shared" si="0"/>
        <v>246</v>
      </c>
      <c r="P19" s="112">
        <f t="shared" si="1"/>
        <v>22.363636363636363</v>
      </c>
      <c r="Q19" s="114">
        <f t="shared" si="2"/>
        <v>74.545454545454547</v>
      </c>
      <c r="R19" s="116">
        <v>275875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</row>
    <row r="20" spans="1:115" s="46" customFormat="1" ht="29.25" customHeight="1" thickBot="1" x14ac:dyDescent="0.3">
      <c r="A20" s="79" t="s">
        <v>106</v>
      </c>
      <c r="B20" s="28" t="s">
        <v>108</v>
      </c>
      <c r="C20" s="66">
        <v>16500</v>
      </c>
      <c r="D20" s="80">
        <v>12</v>
      </c>
      <c r="E20" s="80">
        <v>16</v>
      </c>
      <c r="F20" s="80">
        <v>17</v>
      </c>
      <c r="G20" s="80">
        <v>29</v>
      </c>
      <c r="H20" s="80">
        <v>15</v>
      </c>
      <c r="I20" s="80">
        <v>18</v>
      </c>
      <c r="J20" s="80">
        <v>29</v>
      </c>
      <c r="K20" s="80">
        <v>28</v>
      </c>
      <c r="L20" s="80">
        <v>24</v>
      </c>
      <c r="M20" s="80">
        <v>30</v>
      </c>
      <c r="N20" s="80">
        <v>28</v>
      </c>
      <c r="O20" s="36">
        <f t="shared" si="0"/>
        <v>246</v>
      </c>
      <c r="P20" s="112">
        <f t="shared" si="1"/>
        <v>22.363636363636363</v>
      </c>
      <c r="Q20" s="114">
        <f t="shared" si="2"/>
        <v>74.545454545454547</v>
      </c>
      <c r="R20" s="117" t="s">
        <v>138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</row>
    <row r="21" spans="1:115" s="46" customFormat="1" ht="29.25" customHeight="1" thickBot="1" x14ac:dyDescent="0.3">
      <c r="A21" s="120" t="s">
        <v>46</v>
      </c>
      <c r="B21" s="28" t="s">
        <v>45</v>
      </c>
      <c r="C21" s="66">
        <v>12000</v>
      </c>
      <c r="D21" s="68">
        <v>18</v>
      </c>
      <c r="E21" s="68">
        <v>24</v>
      </c>
      <c r="F21" s="68">
        <v>14</v>
      </c>
      <c r="G21" s="68">
        <v>21</v>
      </c>
      <c r="H21" s="68">
        <v>18</v>
      </c>
      <c r="I21" s="68">
        <v>20</v>
      </c>
      <c r="J21" s="68">
        <v>25</v>
      </c>
      <c r="K21" s="68">
        <v>26</v>
      </c>
      <c r="L21" s="68">
        <v>25</v>
      </c>
      <c r="M21" s="68">
        <v>28</v>
      </c>
      <c r="N21" s="68">
        <v>24</v>
      </c>
      <c r="O21" s="36">
        <f t="shared" si="0"/>
        <v>243</v>
      </c>
      <c r="P21" s="75">
        <f t="shared" si="1"/>
        <v>22.09090909090909</v>
      </c>
      <c r="Q21" s="62">
        <f t="shared" si="2"/>
        <v>73.636363636363626</v>
      </c>
      <c r="R21" s="7"/>
      <c r="S21" s="7"/>
      <c r="T21" s="7"/>
      <c r="U21" s="7"/>
      <c r="V21" s="23"/>
      <c r="W21" s="7"/>
      <c r="X21" s="7"/>
      <c r="Y21" s="7"/>
      <c r="Z21" s="7"/>
      <c r="AA21" s="7"/>
      <c r="AB21" s="7"/>
      <c r="AC21" s="23"/>
      <c r="AD21" s="7"/>
      <c r="AE21" s="7"/>
      <c r="AF21" s="7"/>
      <c r="AG21" s="7"/>
      <c r="AH21" s="7"/>
      <c r="AI21" s="7"/>
      <c r="AJ21" s="23"/>
      <c r="AK21" s="7"/>
      <c r="AL21" s="7"/>
      <c r="AM21" s="7"/>
      <c r="AN21" s="7"/>
      <c r="AO21" s="7"/>
      <c r="AP21" s="7"/>
      <c r="AQ21" s="23"/>
      <c r="AR21" s="7"/>
      <c r="AS21" s="7"/>
      <c r="AT21" s="7"/>
      <c r="AU21" s="7"/>
      <c r="AV21" s="7"/>
      <c r="AW21" s="7"/>
      <c r="AX21" s="23"/>
      <c r="AY21" s="7"/>
      <c r="AZ21" s="7"/>
      <c r="BA21" s="7"/>
      <c r="BB21" s="7"/>
      <c r="BC21" s="7"/>
      <c r="BD21" s="7"/>
      <c r="BE21" s="23"/>
      <c r="BF21" s="7"/>
      <c r="BG21" s="7"/>
      <c r="BH21" s="7"/>
      <c r="BI21" s="7"/>
      <c r="BJ21" s="7"/>
      <c r="BK21" s="7"/>
      <c r="BL21" s="23"/>
      <c r="BM21" s="7"/>
      <c r="BN21" s="7"/>
      <c r="BO21" s="7"/>
      <c r="BP21" s="7"/>
      <c r="BQ21" s="7"/>
      <c r="BR21" s="7"/>
      <c r="BS21" s="23"/>
      <c r="BT21" s="7"/>
      <c r="BU21" s="7"/>
      <c r="BV21" s="7"/>
      <c r="BW21" s="7"/>
      <c r="BX21" s="7"/>
      <c r="BY21" s="7"/>
      <c r="BZ21" s="23"/>
      <c r="CA21" s="7"/>
      <c r="CB21" s="7"/>
      <c r="CC21" s="7"/>
      <c r="CD21" s="7"/>
      <c r="CE21" s="7"/>
      <c r="CF21" s="7"/>
      <c r="CG21" s="23"/>
      <c r="CH21" s="7"/>
      <c r="CI21" s="7"/>
      <c r="CJ21" s="7"/>
      <c r="CK21" s="7"/>
      <c r="CL21" s="7"/>
      <c r="CM21" s="7"/>
      <c r="CN21" s="23"/>
      <c r="CO21" s="7"/>
      <c r="CP21" s="7"/>
      <c r="CQ21" s="7"/>
      <c r="CR21" s="7"/>
      <c r="CS21" s="7"/>
      <c r="CT21" s="7"/>
      <c r="CU21" s="23"/>
      <c r="CV21" s="7"/>
      <c r="CW21" s="7"/>
      <c r="CX21" s="7"/>
      <c r="CY21" s="7"/>
      <c r="CZ21" s="7"/>
      <c r="DA21" s="7"/>
      <c r="DB21" s="23"/>
      <c r="DC21" s="7"/>
      <c r="DD21" s="7"/>
      <c r="DE21" s="7"/>
      <c r="DF21" s="7"/>
      <c r="DG21" s="7"/>
      <c r="DH21" s="7"/>
      <c r="DI21" s="23"/>
      <c r="DJ21" s="25"/>
      <c r="DK21" s="2"/>
    </row>
    <row r="22" spans="1:115" s="46" customFormat="1" ht="29.25" customHeight="1" thickBot="1" x14ac:dyDescent="0.3">
      <c r="A22" s="79" t="s">
        <v>106</v>
      </c>
      <c r="B22" s="28" t="s">
        <v>107</v>
      </c>
      <c r="C22" s="66">
        <v>12500</v>
      </c>
      <c r="D22" s="68">
        <v>17</v>
      </c>
      <c r="E22" s="68">
        <v>16</v>
      </c>
      <c r="F22" s="68">
        <v>20</v>
      </c>
      <c r="G22" s="68">
        <v>22</v>
      </c>
      <c r="H22" s="68">
        <v>15</v>
      </c>
      <c r="I22" s="68">
        <v>15</v>
      </c>
      <c r="J22" s="68">
        <v>26</v>
      </c>
      <c r="K22" s="68">
        <v>27</v>
      </c>
      <c r="L22" s="68">
        <v>26</v>
      </c>
      <c r="M22" s="68">
        <v>30</v>
      </c>
      <c r="N22" s="68">
        <v>28</v>
      </c>
      <c r="O22" s="36">
        <f t="shared" si="0"/>
        <v>242</v>
      </c>
      <c r="P22" s="75">
        <f t="shared" si="1"/>
        <v>22</v>
      </c>
      <c r="Q22" s="62">
        <f t="shared" si="2"/>
        <v>73.333333333333329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</row>
    <row r="23" spans="1:115" ht="29.25" customHeight="1" thickBot="1" x14ac:dyDescent="0.3">
      <c r="A23" s="79" t="s">
        <v>26</v>
      </c>
      <c r="B23" s="28" t="s">
        <v>114</v>
      </c>
      <c r="C23" s="33">
        <v>30000</v>
      </c>
      <c r="D23" s="68">
        <v>16</v>
      </c>
      <c r="E23" s="68">
        <v>17</v>
      </c>
      <c r="F23" s="68">
        <v>12</v>
      </c>
      <c r="G23" s="68">
        <v>30</v>
      </c>
      <c r="H23" s="68">
        <v>19</v>
      </c>
      <c r="I23" s="68">
        <v>19</v>
      </c>
      <c r="J23" s="68">
        <v>27</v>
      </c>
      <c r="K23" s="68">
        <v>28</v>
      </c>
      <c r="L23" s="68">
        <v>27</v>
      </c>
      <c r="M23" s="68">
        <v>22</v>
      </c>
      <c r="N23" s="68">
        <v>21</v>
      </c>
      <c r="O23" s="36">
        <f t="shared" si="0"/>
        <v>238</v>
      </c>
      <c r="P23" s="75">
        <f t="shared" si="1"/>
        <v>21.636363636363637</v>
      </c>
      <c r="Q23" s="62">
        <f t="shared" si="2"/>
        <v>72.121212121212125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</row>
    <row r="24" spans="1:115" ht="29.25" customHeight="1" thickBot="1" x14ac:dyDescent="0.3">
      <c r="A24" s="79" t="s">
        <v>104</v>
      </c>
      <c r="B24" s="28" t="s">
        <v>105</v>
      </c>
      <c r="C24" s="66">
        <v>25000</v>
      </c>
      <c r="D24" s="68">
        <v>18</v>
      </c>
      <c r="E24" s="68">
        <v>17</v>
      </c>
      <c r="F24" s="68">
        <v>15</v>
      </c>
      <c r="G24" s="68">
        <v>18</v>
      </c>
      <c r="H24" s="68">
        <v>18</v>
      </c>
      <c r="I24" s="68">
        <v>25</v>
      </c>
      <c r="J24" s="68">
        <v>26</v>
      </c>
      <c r="K24" s="68">
        <v>27</v>
      </c>
      <c r="L24" s="68">
        <v>16</v>
      </c>
      <c r="M24" s="68">
        <v>29</v>
      </c>
      <c r="N24" s="68">
        <v>28</v>
      </c>
      <c r="O24" s="36">
        <f t="shared" si="0"/>
        <v>237</v>
      </c>
      <c r="P24" s="75">
        <f t="shared" si="1"/>
        <v>21.545454545454547</v>
      </c>
      <c r="Q24" s="62">
        <f t="shared" si="2"/>
        <v>71.818181818181827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</row>
    <row r="25" spans="1:115" s="84" customFormat="1" ht="29.25" customHeight="1" thickBot="1" x14ac:dyDescent="0.3">
      <c r="A25" s="74" t="s">
        <v>121</v>
      </c>
      <c r="B25" s="28" t="s">
        <v>44</v>
      </c>
      <c r="C25" s="66">
        <v>12500</v>
      </c>
      <c r="D25" s="68">
        <v>16</v>
      </c>
      <c r="E25" s="68">
        <v>17</v>
      </c>
      <c r="F25" s="68">
        <v>24</v>
      </c>
      <c r="G25" s="68">
        <v>16</v>
      </c>
      <c r="H25" s="68">
        <v>21</v>
      </c>
      <c r="I25" s="68">
        <v>15</v>
      </c>
      <c r="J25" s="68">
        <v>25</v>
      </c>
      <c r="K25" s="68">
        <v>26</v>
      </c>
      <c r="L25" s="68">
        <v>22</v>
      </c>
      <c r="M25" s="68">
        <v>28</v>
      </c>
      <c r="N25" s="68">
        <v>23</v>
      </c>
      <c r="O25" s="36">
        <f t="shared" si="0"/>
        <v>233</v>
      </c>
      <c r="P25" s="75">
        <f t="shared" si="1"/>
        <v>21.181818181818183</v>
      </c>
      <c r="Q25" s="62">
        <f t="shared" si="2"/>
        <v>70.606060606060623</v>
      </c>
      <c r="R25" s="7"/>
      <c r="S25" s="7"/>
      <c r="T25" s="7"/>
      <c r="U25" s="7"/>
      <c r="V25" s="23"/>
      <c r="W25" s="7"/>
      <c r="X25" s="7"/>
      <c r="Y25" s="7"/>
      <c r="Z25" s="7"/>
      <c r="AA25" s="7"/>
      <c r="AB25" s="7"/>
      <c r="AC25" s="23"/>
      <c r="AD25" s="7"/>
      <c r="AE25" s="7"/>
      <c r="AF25" s="7"/>
      <c r="AG25" s="7"/>
      <c r="AH25" s="7"/>
      <c r="AI25" s="7"/>
      <c r="AJ25" s="23"/>
      <c r="AK25" s="7"/>
      <c r="AL25" s="7"/>
      <c r="AM25" s="7"/>
      <c r="AN25" s="7"/>
      <c r="AO25" s="7"/>
      <c r="AP25" s="7"/>
      <c r="AQ25" s="23"/>
      <c r="AR25" s="7"/>
      <c r="AS25" s="7"/>
      <c r="AT25" s="7"/>
      <c r="AU25" s="7"/>
      <c r="AV25" s="7"/>
      <c r="AW25" s="7"/>
      <c r="AX25" s="23"/>
      <c r="AY25" s="7"/>
      <c r="AZ25" s="7"/>
      <c r="BA25" s="7"/>
      <c r="BB25" s="7"/>
      <c r="BC25" s="7"/>
      <c r="BD25" s="7"/>
      <c r="BE25" s="23"/>
      <c r="BF25" s="7"/>
      <c r="BG25" s="7"/>
      <c r="BH25" s="7"/>
      <c r="BI25" s="7"/>
      <c r="BJ25" s="7"/>
      <c r="BK25" s="7"/>
      <c r="BL25" s="23"/>
      <c r="BM25" s="7"/>
      <c r="BN25" s="7"/>
      <c r="BO25" s="7"/>
      <c r="BP25" s="7"/>
      <c r="BQ25" s="7"/>
      <c r="BR25" s="7"/>
      <c r="BS25" s="23"/>
      <c r="BT25" s="7"/>
      <c r="BU25" s="7"/>
      <c r="BV25" s="7"/>
      <c r="BW25" s="7"/>
      <c r="BX25" s="7"/>
      <c r="BY25" s="7"/>
      <c r="BZ25" s="23"/>
      <c r="CA25" s="7"/>
      <c r="CB25" s="7"/>
      <c r="CC25" s="7"/>
      <c r="CD25" s="7"/>
      <c r="CE25" s="7"/>
      <c r="CF25" s="7"/>
      <c r="CG25" s="23"/>
      <c r="CH25" s="7"/>
      <c r="CI25" s="7"/>
      <c r="CJ25" s="7"/>
      <c r="CK25" s="7"/>
      <c r="CL25" s="7"/>
      <c r="CM25" s="7"/>
      <c r="CN25" s="23"/>
      <c r="CO25" s="7"/>
      <c r="CP25" s="7"/>
      <c r="CQ25" s="7"/>
      <c r="CR25" s="7"/>
      <c r="CS25" s="7"/>
      <c r="CT25" s="7"/>
      <c r="CU25" s="23"/>
      <c r="CV25" s="7"/>
      <c r="CW25" s="7"/>
      <c r="CX25" s="7"/>
      <c r="CY25" s="7"/>
      <c r="CZ25" s="7"/>
      <c r="DA25" s="7"/>
      <c r="DB25" s="23"/>
      <c r="DC25" s="7"/>
      <c r="DD25" s="7"/>
      <c r="DE25" s="7"/>
      <c r="DF25" s="7"/>
      <c r="DG25" s="7"/>
      <c r="DH25" s="7"/>
      <c r="DI25" s="23"/>
      <c r="DJ25" s="25"/>
      <c r="DK25" s="2"/>
    </row>
    <row r="26" spans="1:115" s="84" customFormat="1" ht="29.25" customHeight="1" thickBot="1" x14ac:dyDescent="0.3">
      <c r="A26" s="74" t="s">
        <v>128</v>
      </c>
      <c r="B26" s="34" t="s">
        <v>129</v>
      </c>
      <c r="C26" s="66">
        <v>30000</v>
      </c>
      <c r="D26" s="68">
        <v>14</v>
      </c>
      <c r="E26" s="68">
        <v>10</v>
      </c>
      <c r="F26" s="68">
        <v>24</v>
      </c>
      <c r="G26" s="68">
        <v>18</v>
      </c>
      <c r="H26" s="68">
        <v>28</v>
      </c>
      <c r="I26" s="68">
        <v>16</v>
      </c>
      <c r="J26" s="68">
        <v>28</v>
      </c>
      <c r="K26" s="68">
        <v>24</v>
      </c>
      <c r="L26" s="68">
        <v>16</v>
      </c>
      <c r="M26" s="68">
        <v>28</v>
      </c>
      <c r="N26" s="68">
        <v>27</v>
      </c>
      <c r="O26" s="36">
        <f t="shared" si="0"/>
        <v>233</v>
      </c>
      <c r="P26" s="75">
        <f t="shared" si="1"/>
        <v>21.181818181818183</v>
      </c>
      <c r="Q26" s="62">
        <f t="shared" si="2"/>
        <v>70.606060606060623</v>
      </c>
      <c r="R26" s="7"/>
      <c r="S26" s="7"/>
      <c r="T26" s="7"/>
      <c r="U26" s="7"/>
      <c r="V26" s="23"/>
      <c r="W26" s="7"/>
      <c r="X26" s="7"/>
      <c r="Y26" s="7"/>
      <c r="Z26" s="7"/>
      <c r="AA26" s="7"/>
      <c r="AB26" s="7"/>
      <c r="AC26" s="23"/>
      <c r="AD26" s="7"/>
      <c r="AE26" s="7"/>
      <c r="AF26" s="7"/>
      <c r="AG26" s="7"/>
      <c r="AH26" s="7"/>
      <c r="AI26" s="7"/>
      <c r="AJ26" s="23"/>
      <c r="AK26" s="7"/>
      <c r="AL26" s="7"/>
      <c r="AM26" s="7"/>
      <c r="AN26" s="7"/>
      <c r="AO26" s="7"/>
      <c r="AP26" s="7"/>
      <c r="AQ26" s="23"/>
      <c r="AR26" s="7"/>
      <c r="AS26" s="7"/>
      <c r="AT26" s="7"/>
      <c r="AU26" s="7"/>
      <c r="AV26" s="7"/>
      <c r="AW26" s="7"/>
      <c r="AX26" s="23"/>
      <c r="AY26" s="7"/>
      <c r="AZ26" s="7"/>
      <c r="BA26" s="7"/>
      <c r="BB26" s="7"/>
      <c r="BC26" s="7"/>
      <c r="BD26" s="7"/>
      <c r="BE26" s="23"/>
      <c r="BF26" s="7"/>
      <c r="BG26" s="7"/>
      <c r="BH26" s="7"/>
      <c r="BI26" s="7"/>
      <c r="BJ26" s="7"/>
      <c r="BK26" s="7"/>
      <c r="BL26" s="23"/>
      <c r="BM26" s="7"/>
      <c r="BN26" s="7"/>
      <c r="BO26" s="7"/>
      <c r="BP26" s="7"/>
      <c r="BQ26" s="7"/>
      <c r="BR26" s="7"/>
      <c r="BS26" s="23"/>
      <c r="BT26" s="7"/>
      <c r="BU26" s="7"/>
      <c r="BV26" s="7"/>
      <c r="BW26" s="7"/>
      <c r="BX26" s="7"/>
      <c r="BY26" s="7"/>
      <c r="BZ26" s="23"/>
      <c r="CA26" s="7"/>
      <c r="CB26" s="7"/>
      <c r="CC26" s="7"/>
      <c r="CD26" s="7"/>
      <c r="CE26" s="7"/>
      <c r="CF26" s="7"/>
      <c r="CG26" s="23"/>
      <c r="CH26" s="7"/>
      <c r="CI26" s="7"/>
      <c r="CJ26" s="7"/>
      <c r="CK26" s="7"/>
      <c r="CL26" s="7"/>
      <c r="CM26" s="7"/>
      <c r="CN26" s="23"/>
      <c r="CO26" s="7"/>
      <c r="CP26" s="7"/>
      <c r="CQ26" s="7"/>
      <c r="CR26" s="7"/>
      <c r="CS26" s="7"/>
      <c r="CT26" s="7"/>
      <c r="CU26" s="23"/>
      <c r="CV26" s="7"/>
      <c r="CW26" s="7"/>
      <c r="CX26" s="7"/>
      <c r="CY26" s="7"/>
      <c r="CZ26" s="7"/>
      <c r="DA26" s="7"/>
      <c r="DB26" s="23"/>
      <c r="DC26" s="7"/>
      <c r="DD26" s="7"/>
      <c r="DE26" s="7"/>
      <c r="DF26" s="7"/>
      <c r="DG26" s="7"/>
      <c r="DH26" s="7"/>
      <c r="DI26" s="23"/>
      <c r="DJ26" s="25"/>
      <c r="DK26" s="2"/>
    </row>
    <row r="27" spans="1:115" s="84" customFormat="1" ht="29.25" customHeight="1" thickBot="1" x14ac:dyDescent="0.3">
      <c r="A27" s="74" t="s">
        <v>110</v>
      </c>
      <c r="B27" s="28" t="s">
        <v>111</v>
      </c>
      <c r="C27" s="66">
        <v>21200</v>
      </c>
      <c r="D27" s="68">
        <v>19</v>
      </c>
      <c r="E27" s="68">
        <v>19</v>
      </c>
      <c r="F27" s="68">
        <v>25</v>
      </c>
      <c r="G27" s="68">
        <v>12</v>
      </c>
      <c r="H27" s="68">
        <v>17</v>
      </c>
      <c r="I27" s="68">
        <v>22</v>
      </c>
      <c r="J27" s="68">
        <v>25</v>
      </c>
      <c r="K27" s="68">
        <v>26</v>
      </c>
      <c r="L27" s="68">
        <v>21</v>
      </c>
      <c r="M27" s="68">
        <v>27</v>
      </c>
      <c r="N27" s="68">
        <v>13</v>
      </c>
      <c r="O27" s="36">
        <f t="shared" si="0"/>
        <v>226</v>
      </c>
      <c r="P27" s="75">
        <f t="shared" si="1"/>
        <v>20.545454545454547</v>
      </c>
      <c r="Q27" s="62">
        <f t="shared" si="2"/>
        <v>68.484848484848499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</row>
    <row r="28" spans="1:115" s="84" customFormat="1" ht="29.25" customHeight="1" thickBot="1" x14ac:dyDescent="0.3">
      <c r="A28" s="120" t="s">
        <v>46</v>
      </c>
      <c r="B28" s="28" t="s">
        <v>127</v>
      </c>
      <c r="C28" s="66">
        <v>24000</v>
      </c>
      <c r="D28" s="68">
        <v>11</v>
      </c>
      <c r="E28" s="68">
        <v>25</v>
      </c>
      <c r="F28" s="68">
        <v>15</v>
      </c>
      <c r="G28" s="68">
        <v>25</v>
      </c>
      <c r="H28" s="68">
        <v>14</v>
      </c>
      <c r="I28" s="68">
        <v>13</v>
      </c>
      <c r="J28" s="68">
        <v>25</v>
      </c>
      <c r="K28" s="68">
        <v>26</v>
      </c>
      <c r="L28" s="68">
        <v>18</v>
      </c>
      <c r="M28" s="68">
        <v>24</v>
      </c>
      <c r="N28" s="68">
        <v>21</v>
      </c>
      <c r="O28" s="36">
        <f t="shared" si="0"/>
        <v>217</v>
      </c>
      <c r="P28" s="75">
        <f t="shared" si="1"/>
        <v>19.727272727272727</v>
      </c>
      <c r="Q28" s="62">
        <f t="shared" si="2"/>
        <v>65.757575757575765</v>
      </c>
      <c r="R28" s="7"/>
      <c r="S28" s="7"/>
      <c r="T28" s="7"/>
      <c r="U28" s="7"/>
      <c r="V28" s="23"/>
      <c r="W28" s="7"/>
      <c r="X28" s="7"/>
      <c r="Y28" s="7"/>
      <c r="Z28" s="7"/>
      <c r="AA28" s="7"/>
      <c r="AB28" s="7"/>
      <c r="AC28" s="23"/>
      <c r="AD28" s="7"/>
      <c r="AE28" s="7"/>
      <c r="AF28" s="7"/>
      <c r="AG28" s="7"/>
      <c r="AH28" s="7"/>
      <c r="AI28" s="7"/>
      <c r="AJ28" s="23"/>
      <c r="AK28" s="7"/>
      <c r="AL28" s="7"/>
      <c r="AM28" s="7"/>
      <c r="AN28" s="7"/>
      <c r="AO28" s="7"/>
      <c r="AP28" s="7"/>
      <c r="AQ28" s="23"/>
      <c r="AR28" s="7"/>
      <c r="AS28" s="7"/>
      <c r="AT28" s="7"/>
      <c r="AU28" s="7"/>
      <c r="AV28" s="7"/>
      <c r="AW28" s="7"/>
      <c r="AX28" s="23"/>
      <c r="AY28" s="7"/>
      <c r="AZ28" s="7"/>
      <c r="BA28" s="7"/>
      <c r="BB28" s="7"/>
      <c r="BC28" s="7"/>
      <c r="BD28" s="7"/>
      <c r="BE28" s="23"/>
      <c r="BF28" s="7"/>
      <c r="BG28" s="7"/>
      <c r="BH28" s="7"/>
      <c r="BI28" s="7"/>
      <c r="BJ28" s="7"/>
      <c r="BK28" s="7"/>
      <c r="BL28" s="23"/>
      <c r="BM28" s="7"/>
      <c r="BN28" s="7"/>
      <c r="BO28" s="7"/>
      <c r="BP28" s="7"/>
      <c r="BQ28" s="7"/>
      <c r="BR28" s="7"/>
      <c r="BS28" s="23"/>
      <c r="BT28" s="7"/>
      <c r="BU28" s="7"/>
      <c r="BV28" s="7"/>
      <c r="BW28" s="7"/>
      <c r="BX28" s="7"/>
      <c r="BY28" s="7"/>
      <c r="BZ28" s="23"/>
      <c r="CA28" s="7"/>
      <c r="CB28" s="7"/>
      <c r="CC28" s="7"/>
      <c r="CD28" s="7"/>
      <c r="CE28" s="7"/>
      <c r="CF28" s="7"/>
      <c r="CG28" s="23"/>
      <c r="CH28" s="7"/>
      <c r="CI28" s="7"/>
      <c r="CJ28" s="7"/>
      <c r="CK28" s="7"/>
      <c r="CL28" s="7"/>
      <c r="CM28" s="7"/>
      <c r="CN28" s="23"/>
      <c r="CO28" s="7"/>
      <c r="CP28" s="7"/>
      <c r="CQ28" s="7"/>
      <c r="CR28" s="7"/>
      <c r="CS28" s="7"/>
      <c r="CT28" s="7"/>
      <c r="CU28" s="23"/>
      <c r="CV28" s="7"/>
      <c r="CW28" s="7"/>
      <c r="CX28" s="7"/>
      <c r="CY28" s="7"/>
      <c r="CZ28" s="7"/>
      <c r="DA28" s="7"/>
      <c r="DB28" s="23"/>
      <c r="DC28" s="7"/>
      <c r="DD28" s="7"/>
      <c r="DE28" s="7"/>
      <c r="DF28" s="7"/>
      <c r="DG28" s="7"/>
      <c r="DH28" s="7"/>
      <c r="DI28" s="23"/>
      <c r="DJ28" s="25"/>
      <c r="DK28" s="2"/>
    </row>
    <row r="29" spans="1:115" ht="29.25" customHeight="1" thickBot="1" x14ac:dyDescent="0.3">
      <c r="A29" s="79" t="s">
        <v>117</v>
      </c>
      <c r="B29" s="28" t="s">
        <v>118</v>
      </c>
      <c r="C29" s="66">
        <v>23200</v>
      </c>
      <c r="D29" s="68">
        <v>12</v>
      </c>
      <c r="E29" s="68">
        <v>12</v>
      </c>
      <c r="F29" s="68">
        <v>13</v>
      </c>
      <c r="G29" s="68">
        <v>22</v>
      </c>
      <c r="H29" s="68">
        <v>16</v>
      </c>
      <c r="I29" s="68">
        <v>19</v>
      </c>
      <c r="J29" s="68">
        <v>26</v>
      </c>
      <c r="K29" s="68">
        <v>26</v>
      </c>
      <c r="L29" s="68">
        <v>24</v>
      </c>
      <c r="M29" s="68">
        <v>25</v>
      </c>
      <c r="N29" s="68">
        <v>13</v>
      </c>
      <c r="O29" s="36">
        <f t="shared" si="0"/>
        <v>208</v>
      </c>
      <c r="P29" s="75">
        <f t="shared" si="1"/>
        <v>18.90909090909091</v>
      </c>
      <c r="Q29" s="62">
        <f t="shared" si="2"/>
        <v>63.030303030303038</v>
      </c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</row>
    <row r="30" spans="1:115" ht="29.25" customHeight="1" thickBot="1" x14ac:dyDescent="0.3">
      <c r="A30" s="120" t="s">
        <v>102</v>
      </c>
      <c r="B30" s="28" t="s">
        <v>103</v>
      </c>
      <c r="C30" s="66">
        <v>30000</v>
      </c>
      <c r="D30" s="68">
        <v>15</v>
      </c>
      <c r="E30" s="68">
        <v>20</v>
      </c>
      <c r="F30" s="68">
        <v>19</v>
      </c>
      <c r="G30" s="68">
        <v>18</v>
      </c>
      <c r="H30" s="68">
        <v>20</v>
      </c>
      <c r="I30" s="68">
        <v>5</v>
      </c>
      <c r="J30" s="68">
        <v>25</v>
      </c>
      <c r="K30" s="68">
        <v>28</v>
      </c>
      <c r="L30" s="68">
        <v>17</v>
      </c>
      <c r="M30" s="68">
        <v>27</v>
      </c>
      <c r="N30" s="68">
        <v>13</v>
      </c>
      <c r="O30" s="36">
        <f t="shared" si="0"/>
        <v>207</v>
      </c>
      <c r="P30" s="75">
        <f t="shared" si="1"/>
        <v>18.818181818181817</v>
      </c>
      <c r="Q30" s="62">
        <f t="shared" si="2"/>
        <v>62.72727272727272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</row>
    <row r="31" spans="1:115" ht="29.25" customHeight="1" thickBot="1" x14ac:dyDescent="0.3">
      <c r="A31" s="74" t="s">
        <v>123</v>
      </c>
      <c r="B31" s="28" t="s">
        <v>124</v>
      </c>
      <c r="C31" s="66">
        <v>30000</v>
      </c>
      <c r="D31" s="68">
        <v>3</v>
      </c>
      <c r="E31" s="68">
        <v>4</v>
      </c>
      <c r="F31" s="68">
        <v>9</v>
      </c>
      <c r="G31" s="68">
        <v>13</v>
      </c>
      <c r="H31" s="68">
        <v>11</v>
      </c>
      <c r="I31" s="68">
        <v>5</v>
      </c>
      <c r="J31" s="68">
        <v>20</v>
      </c>
      <c r="K31" s="68">
        <v>24</v>
      </c>
      <c r="L31" s="68">
        <v>18</v>
      </c>
      <c r="M31" s="68">
        <v>22</v>
      </c>
      <c r="N31" s="68">
        <v>8</v>
      </c>
      <c r="O31" s="36">
        <f t="shared" si="0"/>
        <v>137</v>
      </c>
      <c r="P31" s="75">
        <f t="shared" si="1"/>
        <v>12.454545454545455</v>
      </c>
      <c r="Q31" s="62">
        <f t="shared" si="2"/>
        <v>41.515151515151516</v>
      </c>
    </row>
    <row r="32" spans="1:115" ht="29.25" customHeight="1" x14ac:dyDescent="0.25">
      <c r="A32" s="14"/>
      <c r="B32" s="15" t="s">
        <v>7</v>
      </c>
      <c r="C32" s="11">
        <f>SUM(C5:C31)</f>
        <v>579775</v>
      </c>
    </row>
    <row r="33" spans="1:114" ht="29.25" customHeight="1" x14ac:dyDescent="0.25">
      <c r="A33" s="70" t="s">
        <v>3</v>
      </c>
      <c r="B33" s="5" t="s">
        <v>28</v>
      </c>
      <c r="C33" s="9">
        <v>180000</v>
      </c>
    </row>
    <row r="34" spans="1:114" ht="29.25" customHeight="1" x14ac:dyDescent="0.25">
      <c r="A34" s="71"/>
      <c r="B34" s="5" t="s">
        <v>29</v>
      </c>
      <c r="C34" s="11">
        <v>190000</v>
      </c>
    </row>
    <row r="35" spans="1:114" ht="29.25" customHeight="1" x14ac:dyDescent="0.25">
      <c r="A35" s="72"/>
      <c r="B35" s="73" t="s">
        <v>30</v>
      </c>
      <c r="C35" s="83">
        <v>370000</v>
      </c>
      <c r="O35" s="24"/>
    </row>
    <row r="36" spans="1:114" s="2" customFormat="1" ht="29.25" customHeight="1" x14ac:dyDescent="0.25">
      <c r="A36" s="6"/>
      <c r="B36" s="6"/>
      <c r="C36" s="1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24"/>
      <c r="P36" s="7"/>
      <c r="Q36" s="7"/>
      <c r="R36" s="7"/>
      <c r="S36" s="7"/>
      <c r="T36" s="21"/>
      <c r="U36" s="7"/>
      <c r="V36" s="24"/>
      <c r="W36" s="7"/>
      <c r="X36" s="7"/>
      <c r="Y36" s="7"/>
      <c r="Z36" s="7"/>
      <c r="AA36" s="21"/>
      <c r="AB36" s="7"/>
      <c r="AC36" s="24"/>
      <c r="AD36" s="7"/>
      <c r="AE36" s="7"/>
      <c r="AF36" s="7"/>
      <c r="AG36" s="7"/>
      <c r="AH36" s="21"/>
      <c r="AI36" s="7"/>
      <c r="AJ36" s="24"/>
      <c r="AK36" s="7"/>
      <c r="AL36" s="7"/>
      <c r="AM36" s="7"/>
      <c r="AN36" s="7"/>
      <c r="AO36" s="21"/>
      <c r="AP36" s="7"/>
      <c r="AQ36" s="24"/>
      <c r="AR36" s="7"/>
      <c r="AS36" s="7"/>
      <c r="AT36" s="7"/>
      <c r="AU36" s="7"/>
      <c r="AV36" s="21"/>
      <c r="AW36" s="7"/>
      <c r="AX36" s="24"/>
      <c r="AY36" s="7"/>
      <c r="AZ36" s="7"/>
      <c r="BA36" s="7"/>
      <c r="BB36" s="7"/>
      <c r="BC36" s="21"/>
      <c r="BD36" s="7"/>
      <c r="BE36" s="24"/>
      <c r="BF36" s="7"/>
      <c r="BG36" s="7"/>
      <c r="BH36" s="7"/>
      <c r="BI36" s="7"/>
      <c r="BJ36" s="21"/>
      <c r="BK36" s="7"/>
      <c r="BL36" s="24"/>
      <c r="BM36" s="7"/>
      <c r="BN36" s="7"/>
      <c r="BO36" s="7"/>
      <c r="BP36" s="7"/>
      <c r="BQ36" s="21"/>
      <c r="BR36" s="7"/>
      <c r="BS36" s="24"/>
      <c r="BT36" s="7"/>
      <c r="BU36" s="7"/>
      <c r="BV36" s="7"/>
      <c r="BW36" s="7"/>
      <c r="BX36" s="21"/>
      <c r="BY36" s="7"/>
      <c r="BZ36" s="24"/>
      <c r="CA36" s="7"/>
      <c r="CB36" s="7"/>
      <c r="CC36" s="7"/>
      <c r="CD36" s="7"/>
      <c r="CE36" s="21"/>
      <c r="CF36" s="7"/>
      <c r="CG36" s="24"/>
      <c r="CH36" s="7"/>
      <c r="CI36" s="7"/>
      <c r="CJ36" s="7"/>
      <c r="CK36" s="7"/>
      <c r="CL36" s="21"/>
      <c r="CM36" s="7"/>
      <c r="CN36" s="24"/>
      <c r="CO36" s="7"/>
      <c r="CP36" s="7"/>
      <c r="CQ36" s="7"/>
      <c r="CR36" s="7"/>
      <c r="CS36" s="21"/>
      <c r="CT36" s="7"/>
      <c r="CU36" s="24"/>
      <c r="CV36" s="7"/>
      <c r="CW36" s="7"/>
      <c r="CX36" s="7"/>
      <c r="CY36" s="7"/>
      <c r="CZ36" s="21"/>
      <c r="DA36" s="7"/>
      <c r="DB36" s="24"/>
      <c r="DC36" s="7"/>
      <c r="DD36" s="7"/>
      <c r="DE36" s="7"/>
      <c r="DF36" s="7"/>
      <c r="DG36" s="21"/>
      <c r="DH36" s="7"/>
      <c r="DI36" s="24"/>
      <c r="DJ36" s="26"/>
    </row>
    <row r="37" spans="1:114" s="2" customFormat="1" ht="29.25" customHeight="1" x14ac:dyDescent="0.3">
      <c r="A37" s="16"/>
      <c r="B37" s="6"/>
      <c r="C37" s="1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24"/>
      <c r="P37" s="3"/>
      <c r="Q37" s="7"/>
      <c r="R37" s="7"/>
      <c r="S37" s="7"/>
      <c r="T37" s="21"/>
      <c r="U37" s="7"/>
      <c r="V37" s="24"/>
      <c r="W37" s="7"/>
      <c r="X37" s="7"/>
      <c r="Y37" s="7"/>
      <c r="Z37" s="7"/>
      <c r="AA37" s="21"/>
      <c r="AB37" s="7"/>
      <c r="AC37" s="24"/>
      <c r="AD37" s="7"/>
      <c r="AE37" s="7"/>
      <c r="AF37" s="7"/>
      <c r="AG37" s="7"/>
      <c r="AH37" s="21"/>
      <c r="AI37" s="7"/>
      <c r="AJ37" s="24"/>
      <c r="AK37" s="7"/>
      <c r="AL37" s="7"/>
      <c r="AM37" s="7"/>
      <c r="AN37" s="7"/>
      <c r="AO37" s="21"/>
      <c r="AP37" s="7"/>
      <c r="AQ37" s="24"/>
      <c r="AR37" s="7"/>
      <c r="AS37" s="7"/>
      <c r="AT37" s="7"/>
      <c r="AU37" s="7"/>
      <c r="AV37" s="21"/>
      <c r="AW37" s="7"/>
      <c r="AX37" s="24"/>
      <c r="AY37" s="7"/>
      <c r="AZ37" s="7"/>
      <c r="BA37" s="7"/>
      <c r="BB37" s="7"/>
      <c r="BC37" s="21"/>
      <c r="BD37" s="7"/>
      <c r="BE37" s="24"/>
      <c r="BF37" s="7"/>
      <c r="BG37" s="7"/>
      <c r="BH37" s="7"/>
      <c r="BI37" s="7"/>
      <c r="BJ37" s="21"/>
      <c r="BK37" s="7"/>
      <c r="BL37" s="24"/>
      <c r="BM37" s="7"/>
      <c r="BN37" s="7"/>
      <c r="BO37" s="7"/>
      <c r="BP37" s="7"/>
      <c r="BQ37" s="21"/>
      <c r="BR37" s="7"/>
      <c r="BS37" s="24"/>
      <c r="BT37" s="7"/>
      <c r="BU37" s="7"/>
      <c r="BV37" s="7"/>
      <c r="BW37" s="7"/>
      <c r="BX37" s="21"/>
      <c r="BY37" s="7"/>
      <c r="BZ37" s="24"/>
      <c r="CA37" s="7"/>
      <c r="CB37" s="7"/>
      <c r="CC37" s="7"/>
      <c r="CD37" s="7"/>
      <c r="CE37" s="21"/>
      <c r="CF37" s="7"/>
      <c r="CG37" s="24"/>
      <c r="CH37" s="7"/>
      <c r="CI37" s="7"/>
      <c r="CJ37" s="7"/>
      <c r="CK37" s="7"/>
      <c r="CL37" s="21"/>
      <c r="CM37" s="7"/>
      <c r="CN37" s="24"/>
      <c r="CO37" s="7"/>
      <c r="CP37" s="7"/>
      <c r="CQ37" s="7"/>
      <c r="CR37" s="7"/>
      <c r="CS37" s="21"/>
      <c r="CT37" s="7"/>
      <c r="CU37" s="24"/>
      <c r="CV37" s="7"/>
      <c r="CW37" s="7"/>
      <c r="CX37" s="7"/>
      <c r="CY37" s="7"/>
      <c r="CZ37" s="21"/>
      <c r="DA37" s="7"/>
      <c r="DB37" s="24"/>
      <c r="DC37" s="7"/>
      <c r="DD37" s="7"/>
      <c r="DE37" s="7"/>
      <c r="DF37" s="7"/>
      <c r="DG37" s="21"/>
      <c r="DH37" s="7"/>
      <c r="DI37" s="24"/>
      <c r="DJ37" s="26"/>
    </row>
    <row r="38" spans="1:114" s="1" customFormat="1" ht="29.25" customHeight="1" x14ac:dyDescent="0.2">
      <c r="A38" s="17"/>
      <c r="B38" s="17"/>
      <c r="C38" s="18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24"/>
      <c r="P38" s="7"/>
      <c r="Q38" s="3"/>
      <c r="R38" s="3"/>
      <c r="S38" s="3"/>
      <c r="T38" s="3"/>
      <c r="U38" s="3"/>
      <c r="V38" s="24"/>
      <c r="W38" s="3"/>
      <c r="X38" s="3"/>
      <c r="Y38" s="3"/>
      <c r="Z38" s="3"/>
      <c r="AA38" s="3"/>
      <c r="AB38" s="3"/>
      <c r="AC38" s="24"/>
      <c r="AD38" s="3"/>
      <c r="AE38" s="3"/>
      <c r="AF38" s="3"/>
      <c r="AG38" s="3"/>
      <c r="AH38" s="3"/>
      <c r="AI38" s="3"/>
      <c r="AJ38" s="24"/>
      <c r="AK38" s="3"/>
      <c r="AL38" s="3"/>
      <c r="AM38" s="3"/>
      <c r="AN38" s="3"/>
      <c r="AO38" s="3"/>
      <c r="AP38" s="3"/>
      <c r="AQ38" s="24"/>
      <c r="AR38" s="3"/>
      <c r="AS38" s="3"/>
      <c r="AT38" s="3"/>
      <c r="AU38" s="3"/>
      <c r="AV38" s="3"/>
      <c r="AW38" s="3"/>
      <c r="AX38" s="24"/>
      <c r="AY38" s="27"/>
      <c r="AZ38" s="27"/>
      <c r="BA38" s="27"/>
      <c r="BB38" s="27"/>
      <c r="BC38" s="27"/>
      <c r="BD38" s="27"/>
      <c r="BE38" s="24"/>
      <c r="BF38" s="3"/>
      <c r="BG38" s="3"/>
      <c r="BH38" s="3"/>
      <c r="BI38" s="3"/>
      <c r="BJ38" s="3"/>
      <c r="BK38" s="3"/>
      <c r="BL38" s="24"/>
      <c r="BM38" s="3"/>
      <c r="BN38" s="3"/>
      <c r="BO38" s="3"/>
      <c r="BP38" s="3"/>
      <c r="BQ38" s="3"/>
      <c r="BR38" s="3"/>
      <c r="BS38" s="24"/>
      <c r="BT38" s="3"/>
      <c r="BU38" s="3"/>
      <c r="BV38" s="3"/>
      <c r="BW38" s="3"/>
      <c r="BX38" s="3"/>
      <c r="BY38" s="3"/>
      <c r="BZ38" s="24"/>
      <c r="CA38" s="3"/>
      <c r="CB38" s="3"/>
      <c r="CC38" s="3"/>
      <c r="CD38" s="3"/>
      <c r="CE38" s="3"/>
      <c r="CF38" s="3"/>
      <c r="CG38" s="24"/>
      <c r="CH38" s="3"/>
      <c r="CI38" s="3"/>
      <c r="CJ38" s="3"/>
      <c r="CK38" s="3"/>
      <c r="CL38" s="3"/>
      <c r="CM38" s="3"/>
      <c r="CN38" s="24"/>
      <c r="CO38" s="3"/>
      <c r="CP38" s="3"/>
      <c r="CQ38" s="3"/>
      <c r="CR38" s="3"/>
      <c r="CS38" s="3"/>
      <c r="CT38" s="3"/>
      <c r="CU38" s="24"/>
      <c r="CV38" s="3"/>
      <c r="CW38" s="3"/>
      <c r="CX38" s="3"/>
      <c r="CY38" s="3"/>
      <c r="CZ38" s="3"/>
      <c r="DA38" s="3"/>
      <c r="DB38" s="24"/>
      <c r="DC38" s="3"/>
      <c r="DD38" s="3"/>
      <c r="DE38" s="3"/>
      <c r="DF38" s="3"/>
      <c r="DG38" s="3"/>
      <c r="DH38" s="3"/>
      <c r="DI38" s="24"/>
      <c r="DJ38" s="26"/>
    </row>
    <row r="39" spans="1:114" s="2" customFormat="1" ht="29.25" customHeight="1" x14ac:dyDescent="0.25">
      <c r="A39" s="14"/>
      <c r="B39" s="15"/>
      <c r="C39" s="1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24"/>
      <c r="P39" s="7"/>
      <c r="Q39" s="7"/>
      <c r="R39" s="7"/>
      <c r="S39" s="7"/>
      <c r="T39" s="21"/>
      <c r="U39" s="7"/>
      <c r="V39" s="24"/>
      <c r="W39" s="7"/>
      <c r="X39" s="7"/>
      <c r="Y39" s="7"/>
      <c r="Z39" s="7"/>
      <c r="AA39" s="21"/>
      <c r="AB39" s="7"/>
      <c r="AC39" s="24"/>
      <c r="AD39" s="7"/>
      <c r="AE39" s="7"/>
      <c r="AF39" s="7"/>
      <c r="AG39" s="7"/>
      <c r="AH39" s="21"/>
      <c r="AI39" s="7"/>
      <c r="AJ39" s="24"/>
      <c r="AK39" s="7"/>
      <c r="AL39" s="7"/>
      <c r="AM39" s="7"/>
      <c r="AN39" s="7"/>
      <c r="AO39" s="21"/>
      <c r="AP39" s="7"/>
      <c r="AQ39" s="24"/>
      <c r="AR39" s="7"/>
      <c r="AS39" s="7"/>
      <c r="AT39" s="7"/>
      <c r="AU39" s="7"/>
      <c r="AV39" s="21"/>
      <c r="AW39" s="7"/>
      <c r="AX39" s="24"/>
      <c r="AY39" s="7"/>
      <c r="AZ39" s="7"/>
      <c r="BA39" s="7"/>
      <c r="BB39" s="7"/>
      <c r="BC39" s="21"/>
      <c r="BD39" s="7"/>
      <c r="BE39" s="24"/>
      <c r="BF39" s="7"/>
      <c r="BG39" s="7"/>
      <c r="BH39" s="7"/>
      <c r="BI39" s="7"/>
      <c r="BJ39" s="21"/>
      <c r="BK39" s="7"/>
      <c r="BL39" s="24"/>
      <c r="BM39" s="7"/>
      <c r="BN39" s="7"/>
      <c r="BO39" s="7"/>
      <c r="BP39" s="7"/>
      <c r="BQ39" s="21"/>
      <c r="BR39" s="7"/>
      <c r="BS39" s="24"/>
      <c r="BT39" s="7"/>
      <c r="BU39" s="7"/>
      <c r="BV39" s="7"/>
      <c r="BW39" s="7"/>
      <c r="BX39" s="21"/>
      <c r="BY39" s="7"/>
      <c r="BZ39" s="24"/>
      <c r="CA39" s="7"/>
      <c r="CB39" s="7"/>
      <c r="CC39" s="7"/>
      <c r="CD39" s="7"/>
      <c r="CE39" s="21"/>
      <c r="CF39" s="7"/>
      <c r="CG39" s="24"/>
      <c r="CH39" s="7"/>
      <c r="CI39" s="7"/>
      <c r="CJ39" s="7"/>
      <c r="CK39" s="7"/>
      <c r="CL39" s="21"/>
      <c r="CM39" s="7"/>
      <c r="CN39" s="24"/>
      <c r="CO39" s="7"/>
      <c r="CP39" s="7"/>
      <c r="CQ39" s="7"/>
      <c r="CR39" s="7"/>
      <c r="CS39" s="21"/>
      <c r="CT39" s="7"/>
      <c r="CU39" s="24"/>
      <c r="CV39" s="7"/>
      <c r="CW39" s="7"/>
      <c r="CX39" s="7"/>
      <c r="CY39" s="7"/>
      <c r="CZ39" s="21"/>
      <c r="DA39" s="7"/>
      <c r="DB39" s="24"/>
      <c r="DC39" s="7"/>
      <c r="DD39" s="7"/>
      <c r="DE39" s="7"/>
      <c r="DF39" s="7"/>
      <c r="DG39" s="21"/>
      <c r="DH39" s="7"/>
      <c r="DI39" s="24"/>
      <c r="DJ39" s="26"/>
    </row>
    <row r="40" spans="1:114" s="2" customFormat="1" ht="29.25" customHeight="1" x14ac:dyDescent="0.25">
      <c r="A40" s="14"/>
      <c r="B40" s="14"/>
      <c r="C40" s="1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24"/>
      <c r="P40" s="7"/>
      <c r="Q40" s="7"/>
      <c r="R40" s="7"/>
      <c r="S40" s="7"/>
      <c r="T40" s="21"/>
      <c r="U40" s="7"/>
      <c r="V40" s="24"/>
      <c r="W40" s="7"/>
      <c r="X40" s="7"/>
      <c r="Y40" s="7"/>
      <c r="Z40" s="7"/>
      <c r="AA40" s="21"/>
      <c r="AB40" s="7"/>
      <c r="AC40" s="24"/>
      <c r="AD40" s="7"/>
      <c r="AE40" s="7"/>
      <c r="AF40" s="7"/>
      <c r="AG40" s="7"/>
      <c r="AH40" s="21"/>
      <c r="AI40" s="7"/>
      <c r="AJ40" s="24"/>
      <c r="AK40" s="7"/>
      <c r="AL40" s="7"/>
      <c r="AM40" s="7"/>
      <c r="AN40" s="7"/>
      <c r="AO40" s="21"/>
      <c r="AP40" s="7"/>
      <c r="AQ40" s="24"/>
      <c r="AR40" s="7"/>
      <c r="AS40" s="7"/>
      <c r="AT40" s="7"/>
      <c r="AU40" s="7"/>
      <c r="AV40" s="21"/>
      <c r="AW40" s="7"/>
      <c r="AX40" s="24"/>
      <c r="AY40" s="7"/>
      <c r="AZ40" s="7"/>
      <c r="BA40" s="7"/>
      <c r="BB40" s="7"/>
      <c r="BC40" s="21"/>
      <c r="BD40" s="7"/>
      <c r="BE40" s="24"/>
      <c r="BF40" s="7"/>
      <c r="BG40" s="7"/>
      <c r="BH40" s="7"/>
      <c r="BI40" s="7"/>
      <c r="BJ40" s="21"/>
      <c r="BK40" s="7"/>
      <c r="BL40" s="24"/>
      <c r="BM40" s="7"/>
      <c r="BN40" s="7"/>
      <c r="BO40" s="7"/>
      <c r="BP40" s="7"/>
      <c r="BQ40" s="21"/>
      <c r="BR40" s="7"/>
      <c r="BS40" s="24"/>
      <c r="BT40" s="7"/>
      <c r="BU40" s="7"/>
      <c r="BV40" s="7"/>
      <c r="BW40" s="7"/>
      <c r="BX40" s="21"/>
      <c r="BY40" s="7"/>
      <c r="BZ40" s="24"/>
      <c r="CA40" s="7"/>
      <c r="CB40" s="7"/>
      <c r="CC40" s="7"/>
      <c r="CD40" s="7"/>
      <c r="CE40" s="21"/>
      <c r="CF40" s="7"/>
      <c r="CG40" s="24"/>
      <c r="CH40" s="7"/>
      <c r="CI40" s="7"/>
      <c r="CJ40" s="7"/>
      <c r="CK40" s="7"/>
      <c r="CL40" s="21"/>
      <c r="CM40" s="7"/>
      <c r="CN40" s="24"/>
      <c r="CO40" s="7"/>
      <c r="CP40" s="7"/>
      <c r="CQ40" s="7"/>
      <c r="CR40" s="7"/>
      <c r="CS40" s="21"/>
      <c r="CT40" s="7"/>
      <c r="CU40" s="24"/>
      <c r="CV40" s="7"/>
      <c r="CW40" s="7"/>
      <c r="CX40" s="7"/>
      <c r="CY40" s="7"/>
      <c r="CZ40" s="21"/>
      <c r="DA40" s="7"/>
      <c r="DB40" s="24"/>
      <c r="DC40" s="7"/>
      <c r="DD40" s="7"/>
      <c r="DE40" s="7"/>
      <c r="DF40" s="7"/>
      <c r="DG40" s="21"/>
      <c r="DH40" s="7"/>
      <c r="DI40" s="24"/>
      <c r="DJ40" s="26"/>
    </row>
    <row r="41" spans="1:114" s="2" customFormat="1" ht="29.25" customHeight="1" x14ac:dyDescent="0.25">
      <c r="A41" s="14"/>
      <c r="B41" s="14"/>
      <c r="C41" s="1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24"/>
      <c r="P41" s="7"/>
      <c r="Q41" s="7"/>
      <c r="R41" s="7"/>
      <c r="S41" s="7"/>
      <c r="T41" s="21"/>
      <c r="U41" s="7"/>
      <c r="V41" s="24"/>
      <c r="W41" s="7"/>
      <c r="X41" s="7"/>
      <c r="Y41" s="7"/>
      <c r="Z41" s="7"/>
      <c r="AA41" s="21"/>
      <c r="AB41" s="7"/>
      <c r="AC41" s="24"/>
      <c r="AD41" s="7"/>
      <c r="AE41" s="7"/>
      <c r="AF41" s="7"/>
      <c r="AG41" s="7"/>
      <c r="AH41" s="21"/>
      <c r="AI41" s="7"/>
      <c r="AJ41" s="24"/>
      <c r="AK41" s="7"/>
      <c r="AL41" s="7"/>
      <c r="AM41" s="7"/>
      <c r="AN41" s="7"/>
      <c r="AO41" s="21"/>
      <c r="AP41" s="7"/>
      <c r="AQ41" s="24"/>
      <c r="AR41" s="7"/>
      <c r="AS41" s="7"/>
      <c r="AT41" s="7"/>
      <c r="AU41" s="7"/>
      <c r="AV41" s="21"/>
      <c r="AW41" s="7"/>
      <c r="AX41" s="24"/>
      <c r="AY41" s="7"/>
      <c r="AZ41" s="7"/>
      <c r="BA41" s="7"/>
      <c r="BB41" s="7"/>
      <c r="BC41" s="21"/>
      <c r="BD41" s="7"/>
      <c r="BE41" s="24"/>
      <c r="BF41" s="7"/>
      <c r="BG41" s="7"/>
      <c r="BH41" s="7"/>
      <c r="BI41" s="7"/>
      <c r="BJ41" s="21"/>
      <c r="BK41" s="7"/>
      <c r="BL41" s="24"/>
      <c r="BM41" s="7"/>
      <c r="BN41" s="7"/>
      <c r="BO41" s="7"/>
      <c r="BP41" s="7"/>
      <c r="BQ41" s="21"/>
      <c r="BR41" s="7"/>
      <c r="BS41" s="24"/>
      <c r="BT41" s="7"/>
      <c r="BU41" s="7"/>
      <c r="BV41" s="7"/>
      <c r="BW41" s="7"/>
      <c r="BX41" s="21"/>
      <c r="BY41" s="7"/>
      <c r="BZ41" s="24"/>
      <c r="CA41" s="7"/>
      <c r="CB41" s="7"/>
      <c r="CC41" s="7"/>
      <c r="CD41" s="7"/>
      <c r="CE41" s="21"/>
      <c r="CF41" s="7"/>
      <c r="CG41" s="24"/>
      <c r="CH41" s="7"/>
      <c r="CI41" s="7"/>
      <c r="CJ41" s="7"/>
      <c r="CK41" s="7"/>
      <c r="CL41" s="21"/>
      <c r="CM41" s="7"/>
      <c r="CN41" s="24"/>
      <c r="CO41" s="7"/>
      <c r="CP41" s="7"/>
      <c r="CQ41" s="7"/>
      <c r="CR41" s="7"/>
      <c r="CS41" s="21"/>
      <c r="CT41" s="7"/>
      <c r="CU41" s="24"/>
      <c r="CV41" s="7"/>
      <c r="CW41" s="7"/>
      <c r="CX41" s="7"/>
      <c r="CY41" s="7"/>
      <c r="CZ41" s="21"/>
      <c r="DA41" s="7"/>
      <c r="DB41" s="24"/>
      <c r="DC41" s="7"/>
      <c r="DD41" s="7"/>
      <c r="DE41" s="7"/>
      <c r="DF41" s="7"/>
      <c r="DG41" s="21"/>
      <c r="DH41" s="7"/>
      <c r="DI41" s="24"/>
      <c r="DJ41" s="26"/>
    </row>
    <row r="42" spans="1:114" s="2" customFormat="1" ht="29.25" customHeight="1" x14ac:dyDescent="0.25">
      <c r="A42" s="14"/>
      <c r="B42" s="14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24"/>
      <c r="P42" s="7"/>
      <c r="Q42" s="7"/>
      <c r="R42" s="7"/>
      <c r="S42" s="7"/>
      <c r="T42" s="21"/>
      <c r="U42" s="7"/>
      <c r="V42" s="24"/>
      <c r="W42" s="7"/>
      <c r="X42" s="7"/>
      <c r="Y42" s="7"/>
      <c r="Z42" s="7"/>
      <c r="AA42" s="21"/>
      <c r="AB42" s="7"/>
      <c r="AC42" s="24"/>
      <c r="AD42" s="7"/>
      <c r="AE42" s="7"/>
      <c r="AF42" s="7"/>
      <c r="AG42" s="7"/>
      <c r="AH42" s="21"/>
      <c r="AI42" s="7"/>
      <c r="AJ42" s="24"/>
      <c r="AK42" s="7"/>
      <c r="AL42" s="7"/>
      <c r="AM42" s="7"/>
      <c r="AN42" s="7"/>
      <c r="AO42" s="21"/>
      <c r="AP42" s="7"/>
      <c r="AQ42" s="24"/>
      <c r="AR42" s="7"/>
      <c r="AS42" s="7"/>
      <c r="AT42" s="7"/>
      <c r="AU42" s="7"/>
      <c r="AV42" s="21"/>
      <c r="AW42" s="7"/>
      <c r="AX42" s="24"/>
      <c r="AY42" s="7"/>
      <c r="AZ42" s="7"/>
      <c r="BA42" s="7"/>
      <c r="BB42" s="7"/>
      <c r="BC42" s="21"/>
      <c r="BD42" s="7"/>
      <c r="BE42" s="24"/>
      <c r="BF42" s="7"/>
      <c r="BG42" s="7"/>
      <c r="BH42" s="7"/>
      <c r="BI42" s="7"/>
      <c r="BJ42" s="21"/>
      <c r="BK42" s="7"/>
      <c r="BL42" s="24"/>
      <c r="BM42" s="7"/>
      <c r="BN42" s="7"/>
      <c r="BO42" s="7"/>
      <c r="BP42" s="7"/>
      <c r="BQ42" s="21"/>
      <c r="BR42" s="7"/>
      <c r="BS42" s="24"/>
      <c r="BT42" s="7"/>
      <c r="BU42" s="7"/>
      <c r="BV42" s="7"/>
      <c r="BW42" s="7"/>
      <c r="BX42" s="21"/>
      <c r="BY42" s="7"/>
      <c r="BZ42" s="24"/>
      <c r="CA42" s="7"/>
      <c r="CB42" s="7"/>
      <c r="CC42" s="7"/>
      <c r="CD42" s="7"/>
      <c r="CE42" s="21"/>
      <c r="CF42" s="7"/>
      <c r="CG42" s="24"/>
      <c r="CH42" s="7"/>
      <c r="CI42" s="7"/>
      <c r="CJ42" s="7"/>
      <c r="CK42" s="7"/>
      <c r="CL42" s="21"/>
      <c r="CM42" s="7"/>
      <c r="CN42" s="24"/>
      <c r="CO42" s="7"/>
      <c r="CP42" s="7"/>
      <c r="CQ42" s="7"/>
      <c r="CR42" s="7"/>
      <c r="CS42" s="21"/>
      <c r="CT42" s="7"/>
      <c r="CU42" s="24"/>
      <c r="CV42" s="7"/>
      <c r="CW42" s="7"/>
      <c r="CX42" s="7"/>
      <c r="CY42" s="7"/>
      <c r="CZ42" s="21"/>
      <c r="DA42" s="7"/>
      <c r="DB42" s="24"/>
      <c r="DC42" s="7"/>
      <c r="DD42" s="7"/>
      <c r="DE42" s="7"/>
      <c r="DF42" s="7"/>
      <c r="DG42" s="21"/>
      <c r="DH42" s="7"/>
      <c r="DI42" s="24"/>
      <c r="DJ42" s="26"/>
    </row>
    <row r="43" spans="1:114" s="2" customFormat="1" ht="29.25" customHeight="1" x14ac:dyDescent="0.25">
      <c r="A43" s="6"/>
      <c r="B43" s="6"/>
      <c r="C43" s="20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24"/>
      <c r="P43" s="7"/>
      <c r="Q43" s="7"/>
      <c r="R43" s="7"/>
      <c r="S43" s="7"/>
      <c r="T43" s="21"/>
      <c r="U43" s="7"/>
      <c r="V43" s="24"/>
      <c r="W43" s="7"/>
      <c r="X43" s="7"/>
      <c r="Y43" s="7"/>
      <c r="Z43" s="7"/>
      <c r="AA43" s="21"/>
      <c r="AB43" s="7"/>
      <c r="AC43" s="24"/>
      <c r="AD43" s="7"/>
      <c r="AE43" s="7"/>
      <c r="AF43" s="7"/>
      <c r="AG43" s="7"/>
      <c r="AH43" s="21"/>
      <c r="AI43" s="7"/>
      <c r="AJ43" s="24"/>
      <c r="AK43" s="7"/>
      <c r="AL43" s="7"/>
      <c r="AM43" s="7"/>
      <c r="AN43" s="7"/>
      <c r="AO43" s="21"/>
      <c r="AP43" s="7"/>
      <c r="AQ43" s="24"/>
      <c r="AR43" s="7"/>
      <c r="AS43" s="7"/>
      <c r="AT43" s="7"/>
      <c r="AU43" s="7"/>
      <c r="AV43" s="21"/>
      <c r="AW43" s="7"/>
      <c r="AX43" s="24"/>
      <c r="AY43" s="7"/>
      <c r="AZ43" s="7"/>
      <c r="BA43" s="7"/>
      <c r="BB43" s="7"/>
      <c r="BC43" s="21"/>
      <c r="BD43" s="7"/>
      <c r="BE43" s="24"/>
      <c r="BF43" s="7"/>
      <c r="BG43" s="7"/>
      <c r="BH43" s="7"/>
      <c r="BI43" s="7"/>
      <c r="BJ43" s="21"/>
      <c r="BK43" s="7"/>
      <c r="BL43" s="24"/>
      <c r="BM43" s="7"/>
      <c r="BN43" s="7"/>
      <c r="BO43" s="7"/>
      <c r="BP43" s="7"/>
      <c r="BQ43" s="21"/>
      <c r="BR43" s="7"/>
      <c r="BS43" s="24"/>
      <c r="BT43" s="7"/>
      <c r="BU43" s="7"/>
      <c r="BV43" s="7"/>
      <c r="BW43" s="7"/>
      <c r="BX43" s="21"/>
      <c r="BY43" s="7"/>
      <c r="BZ43" s="24"/>
      <c r="CA43" s="7"/>
      <c r="CB43" s="7"/>
      <c r="CC43" s="7"/>
      <c r="CD43" s="7"/>
      <c r="CE43" s="21"/>
      <c r="CF43" s="7"/>
      <c r="CG43" s="24"/>
      <c r="CH43" s="7"/>
      <c r="CI43" s="7"/>
      <c r="CJ43" s="7"/>
      <c r="CK43" s="7"/>
      <c r="CL43" s="21"/>
      <c r="CM43" s="7"/>
      <c r="CN43" s="24"/>
      <c r="CO43" s="7"/>
      <c r="CP43" s="7"/>
      <c r="CQ43" s="7"/>
      <c r="CR43" s="7"/>
      <c r="CS43" s="21"/>
      <c r="CT43" s="7"/>
      <c r="CU43" s="24"/>
      <c r="CV43" s="7"/>
      <c r="CW43" s="7"/>
      <c r="CX43" s="7"/>
      <c r="CY43" s="7"/>
      <c r="CZ43" s="21"/>
      <c r="DA43" s="7"/>
      <c r="DB43" s="24"/>
      <c r="DC43" s="7"/>
      <c r="DD43" s="7"/>
      <c r="DE43" s="7"/>
      <c r="DF43" s="7"/>
      <c r="DG43" s="21"/>
      <c r="DH43" s="7"/>
      <c r="DI43" s="24"/>
      <c r="DJ43" s="26"/>
    </row>
    <row r="44" spans="1:114" s="2" customFormat="1" ht="29.25" customHeight="1" x14ac:dyDescent="0.25">
      <c r="A44" s="6"/>
      <c r="B44" s="6"/>
      <c r="C44" s="20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24"/>
      <c r="P44" s="7"/>
      <c r="Q44" s="7"/>
      <c r="R44" s="7"/>
      <c r="S44" s="7"/>
      <c r="T44" s="21"/>
      <c r="U44" s="7"/>
      <c r="V44" s="24"/>
      <c r="W44" s="7"/>
      <c r="X44" s="7"/>
      <c r="Y44" s="7"/>
      <c r="Z44" s="7"/>
      <c r="AA44" s="21"/>
      <c r="AB44" s="7"/>
      <c r="AC44" s="24"/>
      <c r="AD44" s="7"/>
      <c r="AE44" s="7"/>
      <c r="AF44" s="7"/>
      <c r="AG44" s="7"/>
      <c r="AH44" s="21"/>
      <c r="AI44" s="7"/>
      <c r="AJ44" s="24"/>
      <c r="AK44" s="7"/>
      <c r="AL44" s="7"/>
      <c r="AM44" s="7"/>
      <c r="AN44" s="7"/>
      <c r="AO44" s="21"/>
      <c r="AP44" s="7"/>
      <c r="AQ44" s="24"/>
      <c r="AR44" s="7"/>
      <c r="AS44" s="7"/>
      <c r="AT44" s="7"/>
      <c r="AU44" s="7"/>
      <c r="AV44" s="21"/>
      <c r="AW44" s="7"/>
      <c r="AX44" s="24"/>
      <c r="AY44" s="7"/>
      <c r="AZ44" s="7"/>
      <c r="BA44" s="7"/>
      <c r="BB44" s="7"/>
      <c r="BC44" s="21"/>
      <c r="BD44" s="7"/>
      <c r="BE44" s="24"/>
      <c r="BF44" s="7"/>
      <c r="BG44" s="7"/>
      <c r="BH44" s="7"/>
      <c r="BI44" s="7"/>
      <c r="BJ44" s="21"/>
      <c r="BK44" s="7"/>
      <c r="BL44" s="24"/>
      <c r="BM44" s="7"/>
      <c r="BN44" s="7"/>
      <c r="BO44" s="7"/>
      <c r="BP44" s="7"/>
      <c r="BQ44" s="21"/>
      <c r="BR44" s="7"/>
      <c r="BS44" s="24"/>
      <c r="BT44" s="7"/>
      <c r="BU44" s="7"/>
      <c r="BV44" s="7"/>
      <c r="BW44" s="7"/>
      <c r="BX44" s="21"/>
      <c r="BY44" s="7"/>
      <c r="BZ44" s="24"/>
      <c r="CA44" s="7"/>
      <c r="CB44" s="7"/>
      <c r="CC44" s="7"/>
      <c r="CD44" s="7"/>
      <c r="CE44" s="21"/>
      <c r="CF44" s="7"/>
      <c r="CG44" s="24"/>
      <c r="CH44" s="7"/>
      <c r="CI44" s="7"/>
      <c r="CJ44" s="7"/>
      <c r="CK44" s="7"/>
      <c r="CL44" s="21"/>
      <c r="CM44" s="7"/>
      <c r="CN44" s="24"/>
      <c r="CO44" s="7"/>
      <c r="CP44" s="7"/>
      <c r="CQ44" s="7"/>
      <c r="CR44" s="7"/>
      <c r="CS44" s="21"/>
      <c r="CT44" s="7"/>
      <c r="CU44" s="24"/>
      <c r="CV44" s="7"/>
      <c r="CW44" s="7"/>
      <c r="CX44" s="7"/>
      <c r="CY44" s="7"/>
      <c r="CZ44" s="21"/>
      <c r="DA44" s="7"/>
      <c r="DB44" s="24"/>
      <c r="DC44" s="7"/>
      <c r="DD44" s="7"/>
      <c r="DE44" s="7"/>
      <c r="DF44" s="7"/>
      <c r="DG44" s="21"/>
      <c r="DH44" s="7"/>
      <c r="DI44" s="24"/>
      <c r="DJ44" s="26"/>
    </row>
    <row r="45" spans="1:114" s="2" customFormat="1" ht="29.25" customHeight="1" x14ac:dyDescent="0.25">
      <c r="A45" s="6"/>
      <c r="B45" s="6"/>
      <c r="C45" s="20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24"/>
      <c r="P45" s="7"/>
      <c r="Q45" s="7"/>
      <c r="R45" s="7"/>
      <c r="S45" s="7"/>
      <c r="T45" s="21"/>
      <c r="U45" s="7"/>
      <c r="V45" s="24"/>
      <c r="W45" s="7"/>
      <c r="X45" s="7"/>
      <c r="Y45" s="7"/>
      <c r="Z45" s="7"/>
      <c r="AA45" s="21"/>
      <c r="AB45" s="7"/>
      <c r="AC45" s="24"/>
      <c r="AD45" s="7"/>
      <c r="AE45" s="7"/>
      <c r="AF45" s="7"/>
      <c r="AG45" s="7"/>
      <c r="AH45" s="21"/>
      <c r="AI45" s="7"/>
      <c r="AJ45" s="24"/>
      <c r="AK45" s="7"/>
      <c r="AL45" s="7"/>
      <c r="AM45" s="7"/>
      <c r="AN45" s="7"/>
      <c r="AO45" s="21"/>
      <c r="AP45" s="7"/>
      <c r="AQ45" s="24"/>
      <c r="AR45" s="7"/>
      <c r="AS45" s="7"/>
      <c r="AT45" s="7"/>
      <c r="AU45" s="7"/>
      <c r="AV45" s="21"/>
      <c r="AW45" s="7"/>
      <c r="AX45" s="24"/>
      <c r="AY45" s="7"/>
      <c r="AZ45" s="7"/>
      <c r="BA45" s="7"/>
      <c r="BB45" s="7"/>
      <c r="BC45" s="21"/>
      <c r="BD45" s="7"/>
      <c r="BE45" s="24"/>
      <c r="BF45" s="7"/>
      <c r="BG45" s="7"/>
      <c r="BH45" s="7"/>
      <c r="BI45" s="7"/>
      <c r="BJ45" s="21"/>
      <c r="BK45" s="7"/>
      <c r="BL45" s="24"/>
      <c r="BM45" s="7"/>
      <c r="BN45" s="7"/>
      <c r="BO45" s="7"/>
      <c r="BP45" s="7"/>
      <c r="BQ45" s="21"/>
      <c r="BR45" s="7"/>
      <c r="BS45" s="24"/>
      <c r="BT45" s="7"/>
      <c r="BU45" s="7"/>
      <c r="BV45" s="7"/>
      <c r="BW45" s="7"/>
      <c r="BX45" s="21"/>
      <c r="BY45" s="7"/>
      <c r="BZ45" s="24"/>
      <c r="CA45" s="7"/>
      <c r="CB45" s="7"/>
      <c r="CC45" s="7"/>
      <c r="CD45" s="7"/>
      <c r="CE45" s="21"/>
      <c r="CF45" s="7"/>
      <c r="CG45" s="24"/>
      <c r="CH45" s="7"/>
      <c r="CI45" s="7"/>
      <c r="CJ45" s="7"/>
      <c r="CK45" s="7"/>
      <c r="CL45" s="21"/>
      <c r="CM45" s="7"/>
      <c r="CN45" s="24"/>
      <c r="CO45" s="7"/>
      <c r="CP45" s="7"/>
      <c r="CQ45" s="7"/>
      <c r="CR45" s="7"/>
      <c r="CS45" s="21"/>
      <c r="CT45" s="7"/>
      <c r="CU45" s="24"/>
      <c r="CV45" s="7"/>
      <c r="CW45" s="7"/>
      <c r="CX45" s="7"/>
      <c r="CY45" s="7"/>
      <c r="CZ45" s="21"/>
      <c r="DA45" s="7"/>
      <c r="DB45" s="24"/>
      <c r="DC45" s="7"/>
      <c r="DD45" s="7"/>
      <c r="DE45" s="7"/>
      <c r="DF45" s="7"/>
      <c r="DG45" s="21"/>
      <c r="DH45" s="7"/>
      <c r="DI45" s="24"/>
      <c r="DJ45" s="26"/>
    </row>
    <row r="46" spans="1:114" s="2" customFormat="1" ht="29.25" customHeight="1" x14ac:dyDescent="0.25">
      <c r="A46" s="6"/>
      <c r="B46" s="6"/>
      <c r="C46" s="20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23"/>
      <c r="P46" s="7"/>
      <c r="Q46" s="7"/>
      <c r="R46" s="7"/>
      <c r="S46" s="7"/>
      <c r="T46" s="21"/>
      <c r="U46" s="7"/>
      <c r="V46" s="24"/>
      <c r="W46" s="7"/>
      <c r="X46" s="7"/>
      <c r="Y46" s="7"/>
      <c r="Z46" s="7"/>
      <c r="AA46" s="21"/>
      <c r="AB46" s="7"/>
      <c r="AC46" s="24"/>
      <c r="AD46" s="7"/>
      <c r="AE46" s="7"/>
      <c r="AF46" s="7"/>
      <c r="AG46" s="7"/>
      <c r="AH46" s="21"/>
      <c r="AI46" s="7"/>
      <c r="AJ46" s="24"/>
      <c r="AK46" s="7"/>
      <c r="AL46" s="7"/>
      <c r="AM46" s="7"/>
      <c r="AN46" s="7"/>
      <c r="AO46" s="21"/>
      <c r="AP46" s="7"/>
      <c r="AQ46" s="24"/>
      <c r="AR46" s="7"/>
      <c r="AS46" s="7"/>
      <c r="AT46" s="7"/>
      <c r="AU46" s="7"/>
      <c r="AV46" s="21"/>
      <c r="AW46" s="7"/>
      <c r="AX46" s="24"/>
      <c r="AY46" s="7"/>
      <c r="AZ46" s="7"/>
      <c r="BA46" s="7"/>
      <c r="BB46" s="7"/>
      <c r="BC46" s="21"/>
      <c r="BD46" s="7"/>
      <c r="BE46" s="24"/>
      <c r="BF46" s="7"/>
      <c r="BG46" s="7"/>
      <c r="BH46" s="7"/>
      <c r="BI46" s="7"/>
      <c r="BJ46" s="21"/>
      <c r="BK46" s="7"/>
      <c r="BL46" s="24"/>
      <c r="BM46" s="7"/>
      <c r="BN46" s="7"/>
      <c r="BO46" s="7"/>
      <c r="BP46" s="7"/>
      <c r="BQ46" s="21"/>
      <c r="BR46" s="7"/>
      <c r="BS46" s="24"/>
      <c r="BT46" s="7"/>
      <c r="BU46" s="7"/>
      <c r="BV46" s="7"/>
      <c r="BW46" s="7"/>
      <c r="BX46" s="21"/>
      <c r="BY46" s="7"/>
      <c r="BZ46" s="24"/>
      <c r="CA46" s="7"/>
      <c r="CB46" s="7"/>
      <c r="CC46" s="7"/>
      <c r="CD46" s="7"/>
      <c r="CE46" s="21"/>
      <c r="CF46" s="7"/>
      <c r="CG46" s="24"/>
      <c r="CH46" s="7"/>
      <c r="CI46" s="7"/>
      <c r="CJ46" s="7"/>
      <c r="CK46" s="7"/>
      <c r="CL46" s="21"/>
      <c r="CM46" s="7"/>
      <c r="CN46" s="24"/>
      <c r="CO46" s="7"/>
      <c r="CP46" s="7"/>
      <c r="CQ46" s="7"/>
      <c r="CR46" s="7"/>
      <c r="CS46" s="21"/>
      <c r="CT46" s="7"/>
      <c r="CU46" s="24"/>
      <c r="CV46" s="7"/>
      <c r="CW46" s="7"/>
      <c r="CX46" s="7"/>
      <c r="CY46" s="7"/>
      <c r="CZ46" s="21"/>
      <c r="DA46" s="7"/>
      <c r="DB46" s="24"/>
      <c r="DC46" s="7"/>
      <c r="DD46" s="7"/>
      <c r="DE46" s="7"/>
      <c r="DF46" s="7"/>
      <c r="DG46" s="21"/>
      <c r="DH46" s="7"/>
      <c r="DI46" s="24"/>
      <c r="DJ46" s="26"/>
    </row>
    <row r="47" spans="1:114" ht="29.25" customHeight="1" x14ac:dyDescent="0.25">
      <c r="A47" s="6"/>
      <c r="B47" s="6"/>
      <c r="C47" s="11"/>
    </row>
  </sheetData>
  <sheetProtection algorithmName="SHA-512" hashValue="ysiyFcPsokTOoeJq+RdzfG84i7OFWjZVudtcHJJE5EBGPo2WZAhDoreOtuVzvkqJEUr2KVVPWiTXVjAz3wPMjQ==" saltValue="NUnqHI0jqm6wTYIe+A3TWw==" spinCount="100000" sheet="1" objects="1" scenarios="1"/>
  <sortState ref="A5:DK31">
    <sortCondition descending="1" ref="Q5:Q31"/>
  </sortState>
  <mergeCells count="8">
    <mergeCell ref="P1:P3"/>
    <mergeCell ref="Q1:Q3"/>
    <mergeCell ref="O4:Q4"/>
    <mergeCell ref="A1:B1"/>
    <mergeCell ref="D1:N2"/>
    <mergeCell ref="O1:O3"/>
    <mergeCell ref="D4:E4"/>
    <mergeCell ref="A4:B4"/>
  </mergeCells>
  <dataValidations count="1">
    <dataValidation type="whole" allowBlank="1" showInputMessage="1" showErrorMessage="1" sqref="O5:O31">
      <formula1>0</formula1>
      <formula2>35</formula2>
    </dataValidation>
  </dataValidations>
  <printOptions horizontalCentered="1" verticalCentered="1"/>
  <pageMargins left="0.23622047244094491" right="0.23622047244094491" top="0.27559055118110237" bottom="0.31496062992125984" header="0.19685039370078741" footer="0.23622047244094491"/>
  <pageSetup paperSize="8" scale="65" orientation="landscape" horizontalDpi="300" verticalDpi="300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3"/>
  <sheetViews>
    <sheetView topLeftCell="B1" zoomScaleNormal="100" workbookViewId="0">
      <selection activeCell="S21" sqref="S21"/>
    </sheetView>
  </sheetViews>
  <sheetFormatPr defaultRowHeight="15" x14ac:dyDescent="0.25"/>
  <cols>
    <col min="1" max="2" width="47" customWidth="1"/>
    <col min="3" max="3" width="19.28515625" customWidth="1"/>
    <col min="4" max="4" width="20.85546875" customWidth="1"/>
    <col min="5" max="5" width="10.85546875" hidden="1" customWidth="1"/>
    <col min="6" max="7" width="10.85546875" style="55" hidden="1" customWidth="1"/>
    <col min="8" max="8" width="10.85546875" style="64" hidden="1" customWidth="1"/>
    <col min="9" max="14" width="10.85546875" style="55" hidden="1" customWidth="1"/>
    <col min="15" max="15" width="10.85546875" style="64" hidden="1" customWidth="1"/>
    <col min="16" max="16" width="10.85546875" customWidth="1"/>
    <col min="17" max="17" width="12.42578125" customWidth="1"/>
    <col min="18" max="18" width="11.5703125" customWidth="1"/>
    <col min="19" max="19" width="11.42578125" customWidth="1"/>
    <col min="20" max="20" width="13" customWidth="1"/>
  </cols>
  <sheetData>
    <row r="1" spans="1:20" ht="31.5" customHeight="1" thickBot="1" x14ac:dyDescent="0.45">
      <c r="A1" s="153" t="s">
        <v>48</v>
      </c>
      <c r="B1" s="154"/>
      <c r="C1" s="38"/>
      <c r="D1" s="39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20" ht="30.75" customHeight="1" thickBot="1" x14ac:dyDescent="0.3">
      <c r="A2" s="53"/>
      <c r="B2" s="53"/>
      <c r="C2" s="54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5" t="s">
        <v>2</v>
      </c>
      <c r="Q2" s="150" t="s">
        <v>32</v>
      </c>
      <c r="R2" s="105"/>
      <c r="S2" s="105"/>
      <c r="T2" s="105"/>
    </row>
    <row r="3" spans="1:20" ht="28.5" customHeight="1" thickBot="1" x14ac:dyDescent="0.3">
      <c r="A3" s="52" t="s">
        <v>0</v>
      </c>
      <c r="B3" s="42" t="s">
        <v>1</v>
      </c>
      <c r="C3" s="35" t="s">
        <v>4</v>
      </c>
      <c r="D3" s="22" t="s">
        <v>12</v>
      </c>
      <c r="E3" s="57" t="s">
        <v>87</v>
      </c>
      <c r="F3" s="57" t="s">
        <v>88</v>
      </c>
      <c r="G3" s="57" t="s">
        <v>89</v>
      </c>
      <c r="H3" s="57" t="s">
        <v>13</v>
      </c>
      <c r="I3" s="57" t="s">
        <v>20</v>
      </c>
      <c r="J3" s="57" t="s">
        <v>15</v>
      </c>
      <c r="K3" s="57" t="s">
        <v>90</v>
      </c>
      <c r="L3" s="57" t="s">
        <v>14</v>
      </c>
      <c r="M3" s="57" t="s">
        <v>91</v>
      </c>
      <c r="N3" s="57" t="s">
        <v>92</v>
      </c>
      <c r="O3" s="61" t="s">
        <v>93</v>
      </c>
      <c r="P3" s="156"/>
      <c r="Q3" s="151"/>
      <c r="R3" s="106" t="s">
        <v>132</v>
      </c>
      <c r="S3" s="106" t="s">
        <v>133</v>
      </c>
      <c r="T3" s="105"/>
    </row>
    <row r="4" spans="1:20" ht="15.75" customHeight="1" thickBot="1" x14ac:dyDescent="0.3">
      <c r="A4" s="137" t="s">
        <v>131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58"/>
      <c r="Q4" s="152"/>
      <c r="R4" s="105"/>
      <c r="S4" s="105"/>
      <c r="T4" s="105"/>
    </row>
    <row r="5" spans="1:20" ht="31.5" customHeight="1" thickBot="1" x14ac:dyDescent="0.3">
      <c r="A5" s="74" t="s">
        <v>24</v>
      </c>
      <c r="B5" s="30" t="s">
        <v>31</v>
      </c>
      <c r="C5" s="32">
        <v>100000</v>
      </c>
      <c r="D5" s="43"/>
      <c r="E5" s="58">
        <v>39</v>
      </c>
      <c r="F5" s="58">
        <v>50</v>
      </c>
      <c r="G5" s="58">
        <v>45</v>
      </c>
      <c r="H5" s="58">
        <v>50</v>
      </c>
      <c r="I5" s="97"/>
      <c r="J5" s="58">
        <v>50</v>
      </c>
      <c r="K5" s="58">
        <v>45</v>
      </c>
      <c r="L5" s="58">
        <v>50</v>
      </c>
      <c r="M5" s="58">
        <v>40</v>
      </c>
      <c r="N5" s="58">
        <v>47</v>
      </c>
      <c r="O5" s="58">
        <v>50</v>
      </c>
      <c r="P5" s="59">
        <f>SUM(E5:O5)</f>
        <v>466</v>
      </c>
      <c r="Q5" s="104">
        <f>P5/10</f>
        <v>46.6</v>
      </c>
      <c r="R5" s="107">
        <f>Q5/50*100</f>
        <v>93.2</v>
      </c>
      <c r="S5" s="109">
        <v>88000</v>
      </c>
      <c r="T5" s="105" t="s">
        <v>134</v>
      </c>
    </row>
    <row r="6" spans="1:20" s="84" customFormat="1" ht="31.5" customHeight="1" thickBot="1" x14ac:dyDescent="0.3">
      <c r="A6" s="74" t="s">
        <v>22</v>
      </c>
      <c r="B6" s="30" t="s">
        <v>130</v>
      </c>
      <c r="C6" s="94">
        <v>100000</v>
      </c>
      <c r="D6" s="96"/>
      <c r="E6" s="95">
        <v>32</v>
      </c>
      <c r="F6" s="95">
        <v>50</v>
      </c>
      <c r="G6" s="95">
        <v>45</v>
      </c>
      <c r="H6" s="95">
        <v>50</v>
      </c>
      <c r="I6" s="58">
        <v>28</v>
      </c>
      <c r="J6" s="95">
        <v>40</v>
      </c>
      <c r="K6" s="95">
        <v>45</v>
      </c>
      <c r="L6" s="95">
        <v>47</v>
      </c>
      <c r="M6" s="95">
        <v>35</v>
      </c>
      <c r="N6" s="95">
        <v>41</v>
      </c>
      <c r="O6" s="95">
        <v>48</v>
      </c>
      <c r="P6" s="59">
        <f>SUM(E6:O6)</f>
        <v>461</v>
      </c>
      <c r="Q6" s="104">
        <f>P6/11</f>
        <v>41.909090909090907</v>
      </c>
      <c r="R6" s="107">
        <f t="shared" ref="R6:R7" si="0">Q6/50*100</f>
        <v>83.818181818181813</v>
      </c>
      <c r="S6" s="109">
        <v>78000</v>
      </c>
      <c r="T6" s="105" t="s">
        <v>135</v>
      </c>
    </row>
    <row r="7" spans="1:20" ht="34.5" customHeight="1" thickBot="1" x14ac:dyDescent="0.3">
      <c r="A7" s="74" t="s">
        <v>46</v>
      </c>
      <c r="B7" s="8" t="s">
        <v>47</v>
      </c>
      <c r="C7" s="49">
        <v>43000</v>
      </c>
      <c r="D7" s="50"/>
      <c r="E7" s="51">
        <v>33</v>
      </c>
      <c r="F7" s="51">
        <v>50</v>
      </c>
      <c r="G7" s="51">
        <v>37</v>
      </c>
      <c r="H7" s="51">
        <v>50</v>
      </c>
      <c r="I7" s="51">
        <v>41</v>
      </c>
      <c r="J7" s="51">
        <v>40</v>
      </c>
      <c r="K7" s="51">
        <v>45</v>
      </c>
      <c r="L7" s="51">
        <v>48</v>
      </c>
      <c r="M7" s="51">
        <v>25</v>
      </c>
      <c r="N7" s="51">
        <v>43</v>
      </c>
      <c r="O7" s="51">
        <v>40</v>
      </c>
      <c r="P7" s="48">
        <f>SUM(E7:O7)</f>
        <v>452</v>
      </c>
      <c r="Q7" s="104">
        <f>P7/11</f>
        <v>41.090909090909093</v>
      </c>
      <c r="R7" s="107">
        <f t="shared" si="0"/>
        <v>82.181818181818187</v>
      </c>
      <c r="S7" s="109">
        <v>34000</v>
      </c>
      <c r="T7" s="105" t="s">
        <v>135</v>
      </c>
    </row>
    <row r="8" spans="1:20" x14ac:dyDescent="0.25">
      <c r="B8" s="37" t="s">
        <v>7</v>
      </c>
      <c r="C8" s="45">
        <f>SUM(C5:C7)</f>
        <v>243000</v>
      </c>
      <c r="R8" s="105"/>
      <c r="S8" s="110">
        <f>SUM(S5:S7)</f>
        <v>200000</v>
      </c>
      <c r="T8" s="105"/>
    </row>
    <row r="9" spans="1:20" x14ac:dyDescent="0.25">
      <c r="B9" s="37" t="s">
        <v>8</v>
      </c>
      <c r="C9" s="45">
        <v>200000</v>
      </c>
    </row>
    <row r="13" spans="1:20" ht="15.75" customHeight="1" x14ac:dyDescent="0.25"/>
  </sheetData>
  <sheetProtection algorithmName="SHA-512" hashValue="a1X+Ff/M7T5P/zwwGK1NSd5Cb/33DV8oUZGsP9Dka+9Bx12AvY6ADCztdVIMQbwHm4oEZgg68d/J6UQMl5edAA==" saltValue="GaUHkNBR2y2o1+W8JkVLVw==" spinCount="100000" sheet="1" objects="1" scenarios="1"/>
  <sortState ref="A5:Q7">
    <sortCondition descending="1" ref="Q5:Q7"/>
  </sortState>
  <mergeCells count="5">
    <mergeCell ref="Q2:Q4"/>
    <mergeCell ref="A1:B1"/>
    <mergeCell ref="P2:P3"/>
    <mergeCell ref="D2:O2"/>
    <mergeCell ref="A4:P4"/>
  </mergeCells>
  <conditionalFormatting sqref="E1:O1">
    <cfRule type="cellIs" dxfId="0" priority="2" operator="greaterThan">
      <formula>15</formula>
    </cfRule>
  </conditionalFormatting>
  <dataValidations count="1">
    <dataValidation type="whole" allowBlank="1" showInputMessage="1" showErrorMessage="1" sqref="P5:P7">
      <formula1>0</formula1>
      <formula2>100</formula2>
    </dataValidation>
  </dataValidations>
  <pageMargins left="0.70866141732283472" right="0.70866141732283472" top="0.78740157480314965" bottom="0.78740157480314965" header="0.31496062992125984" footer="0.31496062992125984"/>
  <pageSetup paperSize="8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Podpora kulturní akce 2023</vt:lpstr>
      <vt:lpstr>Malé kult. projekty 2023</vt:lpstr>
      <vt:lpstr>Podpora kulturní činnosti 2023</vt:lpstr>
      <vt:lpstr>'Malé kult. projekty 2023'!Názvy_tisku</vt:lpstr>
      <vt:lpstr>'Podpora kulturní akce 2023'!Názvy_tisku</vt:lpstr>
      <vt:lpstr>'Malé kult. projekty 2023'!Oblast_tisku</vt:lpstr>
      <vt:lpstr>'Podpora kulturní akce 2023'!Oblast_tisku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KRIŠKOVÁ Daniela</cp:lastModifiedBy>
  <cp:lastPrinted>2023-03-01T13:38:29Z</cp:lastPrinted>
  <dcterms:created xsi:type="dcterms:W3CDTF">2014-11-03T11:53:27Z</dcterms:created>
  <dcterms:modified xsi:type="dcterms:W3CDTF">2023-03-08T13:08:45Z</dcterms:modified>
</cp:coreProperties>
</file>