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kova.daniela\Desktop\DNES KK\"/>
    </mc:Choice>
  </mc:AlternateContent>
  <bookViews>
    <workbookView xWindow="0" yWindow="0" windowWidth="28800" windowHeight="11700" tabRatio="702"/>
  </bookViews>
  <sheets>
    <sheet name="Podpora kulturní akce 2022" sheetId="9" r:id="rId1"/>
    <sheet name="Malé kult. projekty 2022" sheetId="1" r:id="rId2"/>
    <sheet name="Podpora kulturní činnosti 2022" sheetId="10" r:id="rId3"/>
  </sheets>
  <definedNames>
    <definedName name="_xlnm._FilterDatabase" localSheetId="1" hidden="1">'Malé kult. projekty 2022'!$A$5:$T$22</definedName>
    <definedName name="_xlnm._FilterDatabase" localSheetId="0" hidden="1">'Podpora kulturní akce 2022'!$A$5:$T$20</definedName>
    <definedName name="_xlnm.Print_Titles" localSheetId="1">'Malé kult. projekty 2022'!$1:$3</definedName>
    <definedName name="_xlnm.Print_Titles" localSheetId="0">'Podpora kulturní akce 2022'!$1:$3</definedName>
    <definedName name="_xlnm.Print_Area" localSheetId="1">'Malé kult. projekty 2022'!$A$1:$T$31</definedName>
    <definedName name="_xlnm.Print_Area" localSheetId="0">'Podpora kulturní akce 2022'!$A$1:$T$33</definedName>
  </definedNames>
  <calcPr calcId="162913"/>
</workbook>
</file>

<file path=xl/calcChain.xml><?xml version="1.0" encoding="utf-8"?>
<calcChain xmlns="http://schemas.openxmlformats.org/spreadsheetml/2006/main">
  <c r="C29" i="9" l="1"/>
  <c r="T6" i="9" l="1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S6" i="10" l="1"/>
  <c r="S5" i="10"/>
  <c r="C28" i="1" l="1"/>
  <c r="R22" i="1"/>
  <c r="S22" i="1" s="1"/>
  <c r="T22" i="1" s="1"/>
  <c r="R24" i="1"/>
  <c r="S24" i="1" s="1"/>
  <c r="T24" i="1" s="1"/>
  <c r="R27" i="1"/>
  <c r="S27" i="1" s="1"/>
  <c r="T27" i="1" s="1"/>
  <c r="R20" i="1"/>
  <c r="S20" i="1" s="1"/>
  <c r="T20" i="1" s="1"/>
  <c r="R23" i="1"/>
  <c r="S23" i="1" s="1"/>
  <c r="T23" i="1" s="1"/>
  <c r="R5" i="1"/>
  <c r="S5" i="1" s="1"/>
  <c r="R21" i="1"/>
  <c r="S21" i="1" s="1"/>
  <c r="T21" i="1" s="1"/>
  <c r="R6" i="1"/>
  <c r="S6" i="1" s="1"/>
  <c r="T6" i="1" s="1"/>
  <c r="R17" i="1"/>
  <c r="S17" i="1" s="1"/>
  <c r="T17" i="1" s="1"/>
  <c r="R12" i="9"/>
  <c r="S12" i="9" s="1"/>
  <c r="R10" i="9"/>
  <c r="S10" i="9" s="1"/>
  <c r="R13" i="9"/>
  <c r="R28" i="9"/>
  <c r="S28" i="9" s="1"/>
  <c r="R19" i="9"/>
  <c r="S19" i="9" s="1"/>
  <c r="R26" i="9"/>
  <c r="S26" i="9" s="1"/>
  <c r="R25" i="9"/>
  <c r="S25" i="9" s="1"/>
  <c r="R20" i="9"/>
  <c r="S20" i="9" s="1"/>
  <c r="S13" i="9" l="1"/>
  <c r="T5" i="1"/>
  <c r="R27" i="9"/>
  <c r="S27" i="9" s="1"/>
  <c r="R24" i="9"/>
  <c r="S24" i="9" s="1"/>
  <c r="R15" i="9"/>
  <c r="S15" i="9" s="1"/>
  <c r="R17" i="9"/>
  <c r="S17" i="9" s="1"/>
  <c r="R6" i="9"/>
  <c r="S6" i="9" s="1"/>
  <c r="R14" i="9"/>
  <c r="S14" i="9" s="1"/>
  <c r="R11" i="9"/>
  <c r="S11" i="9" s="1"/>
  <c r="R7" i="9"/>
  <c r="S7" i="9" s="1"/>
  <c r="R8" i="9"/>
  <c r="S8" i="9" s="1"/>
  <c r="R16" i="9"/>
  <c r="S16" i="9" s="1"/>
  <c r="R23" i="9"/>
  <c r="S23" i="9" s="1"/>
  <c r="R5" i="9"/>
  <c r="S5" i="9" s="1"/>
  <c r="R9" i="9"/>
  <c r="S9" i="9" s="1"/>
  <c r="R22" i="9"/>
  <c r="S22" i="9" s="1"/>
  <c r="R21" i="9"/>
  <c r="S21" i="9" s="1"/>
  <c r="R18" i="9"/>
  <c r="S18" i="9" s="1"/>
  <c r="T5" i="9" l="1"/>
  <c r="R6" i="10" l="1"/>
  <c r="R5" i="10"/>
  <c r="C7" i="10" l="1"/>
  <c r="R14" i="1"/>
  <c r="S14" i="1" s="1"/>
  <c r="T14" i="1" s="1"/>
  <c r="R18" i="1"/>
  <c r="S18" i="1" s="1"/>
  <c r="T18" i="1" s="1"/>
  <c r="R12" i="1"/>
  <c r="S12" i="1" s="1"/>
  <c r="T12" i="1" s="1"/>
  <c r="R16" i="1"/>
  <c r="S16" i="1" s="1"/>
  <c r="T16" i="1" s="1"/>
  <c r="R25" i="1"/>
  <c r="S25" i="1" s="1"/>
  <c r="T25" i="1" s="1"/>
  <c r="R7" i="1"/>
  <c r="S7" i="1" s="1"/>
  <c r="T7" i="1" s="1"/>
  <c r="R8" i="1"/>
  <c r="S8" i="1" s="1"/>
  <c r="T8" i="1" s="1"/>
  <c r="R26" i="1"/>
  <c r="S26" i="1" s="1"/>
  <c r="T26" i="1" s="1"/>
  <c r="R10" i="1"/>
  <c r="S10" i="1" s="1"/>
  <c r="T10" i="1" s="1"/>
  <c r="R11" i="1"/>
  <c r="S11" i="1" s="1"/>
  <c r="T11" i="1" s="1"/>
  <c r="R19" i="1"/>
  <c r="S19" i="1" s="1"/>
  <c r="T19" i="1" s="1"/>
  <c r="R15" i="1"/>
  <c r="S15" i="1" s="1"/>
  <c r="T15" i="1" s="1"/>
  <c r="R9" i="1"/>
  <c r="S9" i="1" s="1"/>
  <c r="T9" i="1" s="1"/>
  <c r="R13" i="1"/>
  <c r="S13" i="1" s="1"/>
  <c r="T13" i="1" s="1"/>
</calcChain>
</file>

<file path=xl/sharedStrings.xml><?xml version="1.0" encoding="utf-8"?>
<sst xmlns="http://schemas.openxmlformats.org/spreadsheetml/2006/main" count="191" uniqueCount="136">
  <si>
    <t>Žadatel</t>
  </si>
  <si>
    <t>Název projektu</t>
  </si>
  <si>
    <t>celkem</t>
  </si>
  <si>
    <t xml:space="preserve">Alokace </t>
  </si>
  <si>
    <t xml:space="preserve">Vánoční koncert DPS Zvoneček </t>
  </si>
  <si>
    <t xml:space="preserve">DOC.DREAM services s.r.o. </t>
  </si>
  <si>
    <r>
      <t xml:space="preserve">Požadavek 
</t>
    </r>
    <r>
      <rPr>
        <sz val="9"/>
        <color indexed="8"/>
        <rFont val="Calibri"/>
        <family val="2"/>
        <charset val="238"/>
      </rPr>
      <t>v Kč dle žádosti</t>
    </r>
  </si>
  <si>
    <t xml:space="preserve">Ulrich Petr Ing. </t>
  </si>
  <si>
    <t xml:space="preserve">Den architektury v Jihlavě </t>
  </si>
  <si>
    <t xml:space="preserve">Celkem </t>
  </si>
  <si>
    <t>Alokace</t>
  </si>
  <si>
    <t>Požadavek
v Kč dle žádosti</t>
  </si>
  <si>
    <t xml:space="preserve">O nejhezčí vánoční stromeček </t>
  </si>
  <si>
    <r>
      <t xml:space="preserve">Požadavek 
</t>
    </r>
    <r>
      <rPr>
        <b/>
        <sz val="9"/>
        <color indexed="8"/>
        <rFont val="Calibri"/>
        <family val="2"/>
        <charset val="238"/>
      </rPr>
      <t>v Kč dle žádosti</t>
    </r>
  </si>
  <si>
    <t>Poznámka</t>
  </si>
  <si>
    <t>Čermáková</t>
  </si>
  <si>
    <t>Čepičková</t>
  </si>
  <si>
    <t>Dřevo</t>
  </si>
  <si>
    <t>Král</t>
  </si>
  <si>
    <t>Krpálková</t>
  </si>
  <si>
    <t>Mészáros</t>
  </si>
  <si>
    <t>Palán</t>
  </si>
  <si>
    <t>Prchal</t>
  </si>
  <si>
    <t>Stejskal</t>
  </si>
  <si>
    <t>Štork</t>
  </si>
  <si>
    <t xml:space="preserve">Stejskal </t>
  </si>
  <si>
    <t>Stejkal</t>
  </si>
  <si>
    <t xml:space="preserve">Celkový počet bodů </t>
  </si>
  <si>
    <t>Průměr bodového hodnocení</t>
  </si>
  <si>
    <t>Procento hodnocení</t>
  </si>
  <si>
    <t>Celkový počet bodů</t>
  </si>
  <si>
    <t>Kodet</t>
  </si>
  <si>
    <t>Vanacká</t>
  </si>
  <si>
    <t>Vybíral</t>
  </si>
  <si>
    <t xml:space="preserve">Cirkus Mlejn, z.s. </t>
  </si>
  <si>
    <t xml:space="preserve">Hotch-Potch z.s. </t>
  </si>
  <si>
    <t xml:space="preserve">Kolář Milan Ing. </t>
  </si>
  <si>
    <t>Muzeum Vysočiny Jihlava, příspěvková organizace</t>
  </si>
  <si>
    <t xml:space="preserve">NART DANCE SCHOOL, z.s. </t>
  </si>
  <si>
    <t xml:space="preserve">Číhalová Hana </t>
  </si>
  <si>
    <t xml:space="preserve">DPS Zvoneček Jihlava, z.s. </t>
  </si>
  <si>
    <t xml:space="preserve">Maringotka s.r.o. </t>
  </si>
  <si>
    <t>Zvuková galerie IGLOO</t>
  </si>
  <si>
    <t>I. kolo příjmu žádostí</t>
  </si>
  <si>
    <t xml:space="preserve">II. kolo příjmu žádostí </t>
  </si>
  <si>
    <t>MKP celková alokace</t>
  </si>
  <si>
    <t xml:space="preserve">Činnost taneční školy Nart dance school </t>
  </si>
  <si>
    <t>bodový průměr</t>
  </si>
  <si>
    <t xml:space="preserve">AlternativaPro, z.s. </t>
  </si>
  <si>
    <t>Přijďte na koncert, pomůžete 2022</t>
  </si>
  <si>
    <t>FUN FATALE 2022</t>
  </si>
  <si>
    <t xml:space="preserve">DAKABEN s.r.o. </t>
  </si>
  <si>
    <t>MAGMAFEST</t>
  </si>
  <si>
    <t xml:space="preserve">DE FACTO MIMO, z.s. </t>
  </si>
  <si>
    <t xml:space="preserve">Buďte s námi De Facto Mimo </t>
  </si>
  <si>
    <t xml:space="preserve">Diecézní charita Brno </t>
  </si>
  <si>
    <t>Amen Khelas - Všichni tančí 2022</t>
  </si>
  <si>
    <t>Dobrochova tančírna 2022</t>
  </si>
  <si>
    <t>Divadlo T.E.J.P., z.s.</t>
  </si>
  <si>
    <t>Divadlo na Staré plovárně 2022</t>
  </si>
  <si>
    <t>Ji.hlava Industry 2022</t>
  </si>
  <si>
    <t>Habermann Alfred</t>
  </si>
  <si>
    <t xml:space="preserve">Benefiční koncert - W. A. Mozart: Requiem </t>
  </si>
  <si>
    <t xml:space="preserve">Na křídlech bosí </t>
  </si>
  <si>
    <t>Jihlavský smíšený pěvecký sbor Melodie z.s.</t>
  </si>
  <si>
    <t>Koncertní činnost JSPS Melodie v roce 2022 v Jihlavě</t>
  </si>
  <si>
    <t>Kauer Aleš</t>
  </si>
  <si>
    <t>KVÍLENÍ 6, literárně-hudební festival</t>
  </si>
  <si>
    <t>Folk v Jihlavě</t>
  </si>
  <si>
    <t>Jihlavský musaion - Prostor pro setkávání vědy s kulturou</t>
  </si>
  <si>
    <t xml:space="preserve">Národní informační a poradenské středisko pro kulturu </t>
  </si>
  <si>
    <t xml:space="preserve">27. celostátní přehlídka dětských folklorních souborů </t>
  </si>
  <si>
    <t xml:space="preserve">PAROLA, spol. s r.o. </t>
  </si>
  <si>
    <t>Gospelové Vánoce</t>
  </si>
  <si>
    <t xml:space="preserve">Pěvecké sdružení Campanula, z.s. </t>
  </si>
  <si>
    <t>Podzimní koncert PS Campanula</t>
  </si>
  <si>
    <t xml:space="preserve">Vánoční koncert PS Campanula Jihlava </t>
  </si>
  <si>
    <t xml:space="preserve">P-TEAM s.r.o. </t>
  </si>
  <si>
    <t xml:space="preserve">Seriál festivalů v Jihlavě </t>
  </si>
  <si>
    <t xml:space="preserve">Sdružení pro dětskou taneční tvořivost, z.s. </t>
  </si>
  <si>
    <t xml:space="preserve">Tvůrčí taneční dílna, CP folklorních souborů dospělých </t>
  </si>
  <si>
    <t xml:space="preserve">Slovanská unie z.s. </t>
  </si>
  <si>
    <t xml:space="preserve">Kulturní dědictví UNESCO 2022 - Švédsko a Nizozemí </t>
  </si>
  <si>
    <t>Spolek AV-Amari Vysočina</t>
  </si>
  <si>
    <t>Mezinárodní den Romů</t>
  </si>
  <si>
    <t>Vondráková Kateřina</t>
  </si>
  <si>
    <t>Východ z nouze</t>
  </si>
  <si>
    <t>Hodnocení žádostí - dotace 2022</t>
  </si>
  <si>
    <t>PODPORA KULTURNÍ AKCE  2022</t>
  </si>
  <si>
    <t>PODPORA MALÝCH KULTURNÍCH PROJEKTŮ 2022</t>
  </si>
  <si>
    <t xml:space="preserve">Alokace programu </t>
  </si>
  <si>
    <t>poznámka - při hodnocení projektů JRS doporučeny výše dotací přes alokovanou částku - 659 000 Kč bylo doporučeno zohlednit při programových dotacích</t>
  </si>
  <si>
    <t>Jihlavský Fler jarmark</t>
  </si>
  <si>
    <t xml:space="preserve">Jarní koncert DPS Zvoneček </t>
  </si>
  <si>
    <t>23. ročník festivalu Laudes liberorum (Chvály dětí)</t>
  </si>
  <si>
    <t xml:space="preserve">Farní sbor Českobratrské církve evangelické v Jihlavě </t>
  </si>
  <si>
    <t xml:space="preserve">Něco pro uši, pro oči i pro duši VI. </t>
  </si>
  <si>
    <t xml:space="preserve">Hekrle Marek Ing. </t>
  </si>
  <si>
    <t>Výstava bonsají v historických prostorách Jihlavy</t>
  </si>
  <si>
    <t>Taneční chvilky</t>
  </si>
  <si>
    <t xml:space="preserve">Hudební léto s Maringotkou </t>
  </si>
  <si>
    <t>Muzeum Vysočiny, příspěvková organizace</t>
  </si>
  <si>
    <t>Akademie třetího věku (A3V)</t>
  </si>
  <si>
    <t xml:space="preserve">Oblastní galerie Vysočiny v Jihlavě </t>
  </si>
  <si>
    <t xml:space="preserve">Jarní koncert PS Campanula Jihlava </t>
  </si>
  <si>
    <t>Inspirativní setkávání v Jihlavě 2022</t>
  </si>
  <si>
    <t xml:space="preserve">Sdružení rodičů Dřevěnomlýnská, z.s. </t>
  </si>
  <si>
    <t>Docela malý festival</t>
  </si>
  <si>
    <t>Senioři České republiky, z.s. Místní organizace Jihlava</t>
  </si>
  <si>
    <t xml:space="preserve">Výstava prací seniorů </t>
  </si>
  <si>
    <t>Vítání léta</t>
  </si>
  <si>
    <t>Mezinárodní den seniorů</t>
  </si>
  <si>
    <t>Dětský den</t>
  </si>
  <si>
    <t>Stop Zevling foundation, z.s.</t>
  </si>
  <si>
    <t>Křest nového alba Pio Squad</t>
  </si>
  <si>
    <t>Tělocvičná jednota Sokol Jihlava</t>
  </si>
  <si>
    <t xml:space="preserve">Jarní koncert PS Foerster Sokola Jihlava </t>
  </si>
  <si>
    <t>Happening "Pamatuj!"</t>
  </si>
  <si>
    <t>Vánoční koncert PS Foerster Sokola Jihlava</t>
  </si>
  <si>
    <t xml:space="preserve">Bubenický workshop v Jihlavě </t>
  </si>
  <si>
    <t xml:space="preserve">Tělocvičná jednota Sokol Jihlava </t>
  </si>
  <si>
    <t xml:space="preserve">Činnost DFS Dřeváček a PS Foerster </t>
  </si>
  <si>
    <t>PODPORA KULTURNÍ ČINNOSTI 2022</t>
  </si>
  <si>
    <t xml:space="preserve">pozn. střet - nebodováno </t>
  </si>
  <si>
    <r>
      <t xml:space="preserve">ponížení o JRS 659 000 Kč a zohledněno nerozdělení PČ 42 600 Kč 
k rozdělení </t>
    </r>
    <r>
      <rPr>
        <b/>
        <sz val="12"/>
        <color theme="1"/>
        <rFont val="Calibri"/>
        <family val="2"/>
        <charset val="238"/>
        <scheme val="minor"/>
      </rPr>
      <t>1 383 600 Kč</t>
    </r>
  </si>
  <si>
    <t>k rozdělení 1 383 600 Kč</t>
  </si>
  <si>
    <t xml:space="preserve">Součet projektů nad 80 %: </t>
  </si>
  <si>
    <t>zbývá k rozdělení 305 300 Kč</t>
  </si>
  <si>
    <t>doporučen ke schválení</t>
  </si>
  <si>
    <t>doporučený projekt - nezbývá alokace - samostatný návrh do ZM</t>
  </si>
  <si>
    <t xml:space="preserve">v součtu nad 70 % rozděleno 269 825 Kč 
zbývá  91 435 Kč k rozdělení (100 175 - 8 740 PA) </t>
  </si>
  <si>
    <t xml:space="preserve">doporučeno  ke schválení </t>
  </si>
  <si>
    <t xml:space="preserve">doporučený projekt pro podání žádosti ve II. kole </t>
  </si>
  <si>
    <t xml:space="preserve">Celkem požadavky dle žádostí </t>
  </si>
  <si>
    <t>doporučený projekt pro podání žádosti ve II. kole</t>
  </si>
  <si>
    <r>
      <rPr>
        <b/>
        <sz val="11"/>
        <color theme="1"/>
        <rFont val="Calibri"/>
        <family val="2"/>
        <charset val="238"/>
        <scheme val="minor"/>
      </rPr>
      <t xml:space="preserve">doporučeno ke schválení celkem: 360 825 Kč </t>
    </r>
    <r>
      <rPr>
        <sz val="11"/>
        <color theme="1"/>
        <rFont val="Calibri"/>
        <family val="2"/>
        <charset val="238"/>
        <scheme val="minor"/>
      </rPr>
      <t xml:space="preserve">
(zbývající alokace použita v části PA ve výši 8740 Kč a zbývá tak 435 Kč nerozděleno)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</si>
</sst>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K_č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3" fontId="12" fillId="0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0" fillId="0" borderId="0" xfId="0" applyFill="1" applyAlignment="1">
      <alignment horizontal="center" vertical="center"/>
    </xf>
    <xf numFmtId="0" fontId="2" fillId="0" borderId="9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/>
    <xf numFmtId="164" fontId="12" fillId="0" borderId="5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3" fontId="0" fillId="0" borderId="4" xfId="0" applyNumberFormat="1" applyFont="1" applyFill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top" wrapText="1"/>
    </xf>
    <xf numFmtId="164" fontId="1" fillId="0" borderId="0" xfId="0" applyNumberFormat="1" applyFont="1" applyBorder="1"/>
    <xf numFmtId="0" fontId="0" fillId="0" borderId="0" xfId="0"/>
    <xf numFmtId="0" fontId="4" fillId="4" borderId="3" xfId="0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  <xf numFmtId="3" fontId="12" fillId="0" borderId="18" xfId="0" applyNumberFormat="1" applyFont="1" applyBorder="1" applyAlignment="1">
      <alignment horizontal="right" vertical="center" wrapText="1"/>
    </xf>
    <xf numFmtId="0" fontId="0" fillId="0" borderId="0" xfId="0"/>
    <xf numFmtId="0" fontId="15" fillId="2" borderId="16" xfId="0" applyFont="1" applyFill="1" applyBorder="1" applyAlignment="1">
      <alignment vertical="center" wrapText="1"/>
    </xf>
    <xf numFmtId="16" fontId="24" fillId="0" borderId="23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16" fillId="3" borderId="7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 wrapText="1"/>
    </xf>
    <xf numFmtId="16" fontId="24" fillId="0" borderId="24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0" fontId="0" fillId="0" borderId="4" xfId="0" applyFill="1" applyBorder="1" applyAlignment="1">
      <alignment vertical="center" wrapText="1"/>
    </xf>
    <xf numFmtId="0" fontId="0" fillId="0" borderId="0" xfId="0"/>
    <xf numFmtId="0" fontId="15" fillId="2" borderId="1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1" fontId="3" fillId="0" borderId="14" xfId="0" applyNumberFormat="1" applyFont="1" applyBorder="1"/>
    <xf numFmtId="0" fontId="3" fillId="0" borderId="3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164" fontId="12" fillId="0" borderId="3" xfId="0" applyNumberFormat="1" applyFont="1" applyFill="1" applyBorder="1"/>
    <xf numFmtId="0" fontId="3" fillId="0" borderId="31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3" fontId="16" fillId="0" borderId="0" xfId="0" applyNumberFormat="1" applyFont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28" fillId="7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" fontId="24" fillId="0" borderId="14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164" fontId="12" fillId="4" borderId="4" xfId="0" applyNumberFormat="1" applyFont="1" applyFill="1" applyBorder="1" applyAlignment="1">
      <alignment horizontal="right" vertical="center"/>
    </xf>
    <xf numFmtId="164" fontId="12" fillId="4" borderId="3" xfId="0" applyNumberFormat="1" applyFont="1" applyFill="1" applyBorder="1" applyAlignment="1">
      <alignment horizontal="right" vertical="center"/>
    </xf>
    <xf numFmtId="164" fontId="12" fillId="8" borderId="4" xfId="0" applyNumberFormat="1" applyFont="1" applyFill="1" applyBorder="1" applyAlignment="1">
      <alignment horizontal="right" vertical="center"/>
    </xf>
    <xf numFmtId="164" fontId="12" fillId="8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right" vertical="center"/>
    </xf>
    <xf numFmtId="164" fontId="0" fillId="9" borderId="3" xfId="0" applyNumberFormat="1" applyFont="1" applyFill="1" applyBorder="1" applyAlignment="1">
      <alignment horizontal="right" vertical="center"/>
    </xf>
    <xf numFmtId="164" fontId="12" fillId="9" borderId="3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16" fillId="3" borderId="1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3" fillId="8" borderId="14" xfId="0" applyNumberFormat="1" applyFont="1" applyFill="1" applyBorder="1"/>
    <xf numFmtId="2" fontId="3" fillId="2" borderId="14" xfId="0" applyNumberFormat="1" applyFont="1" applyFill="1" applyBorder="1"/>
    <xf numFmtId="2" fontId="3" fillId="8" borderId="14" xfId="1" applyNumberFormat="1" applyFont="1" applyFill="1" applyBorder="1"/>
    <xf numFmtId="2" fontId="30" fillId="2" borderId="14" xfId="1" applyNumberFormat="1" applyFont="1" applyFill="1" applyBorder="1"/>
    <xf numFmtId="2" fontId="3" fillId="9" borderId="14" xfId="1" applyNumberFormat="1" applyFont="1" applyFill="1" applyBorder="1"/>
    <xf numFmtId="164" fontId="27" fillId="9" borderId="4" xfId="0" applyNumberFormat="1" applyFont="1" applyFill="1" applyBorder="1" applyAlignment="1">
      <alignment horizontal="right" vertical="center"/>
    </xf>
    <xf numFmtId="2" fontId="3" fillId="9" borderId="14" xfId="0" applyNumberFormat="1" applyFont="1" applyFill="1" applyBorder="1"/>
    <xf numFmtId="164" fontId="29" fillId="0" borderId="3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/>
    </xf>
    <xf numFmtId="0" fontId="3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0" fillId="4" borderId="4" xfId="0" applyNumberFormat="1" applyFont="1" applyFill="1" applyBorder="1" applyAlignment="1">
      <alignment horizontal="right" vertical="center"/>
    </xf>
    <xf numFmtId="164" fontId="12" fillId="9" borderId="4" xfId="0" applyNumberFormat="1" applyFont="1" applyFill="1" applyBorder="1" applyAlignment="1">
      <alignment horizontal="right" vertical="center"/>
    </xf>
    <xf numFmtId="164" fontId="27" fillId="4" borderId="3" xfId="0" applyNumberFormat="1" applyFont="1" applyFill="1" applyBorder="1" applyAlignment="1">
      <alignment horizontal="right" vertical="center"/>
    </xf>
    <xf numFmtId="3" fontId="26" fillId="0" borderId="32" xfId="0" applyNumberFormat="1" applyFont="1" applyFill="1" applyBorder="1" applyAlignment="1">
      <alignment horizontal="center" vertical="top" wrapText="1"/>
    </xf>
    <xf numFmtId="3" fontId="26" fillId="0" borderId="30" xfId="0" applyNumberFormat="1" applyFont="1" applyFill="1" applyBorder="1" applyAlignment="1">
      <alignment horizontal="center" vertical="top" wrapText="1"/>
    </xf>
    <xf numFmtId="3" fontId="26" fillId="0" borderId="33" xfId="0" applyNumberFormat="1" applyFont="1" applyFill="1" applyBorder="1" applyAlignment="1">
      <alignment horizontal="center" vertical="top" wrapText="1"/>
    </xf>
    <xf numFmtId="3" fontId="26" fillId="0" borderId="24" xfId="0" applyNumberFormat="1" applyFont="1" applyFill="1" applyBorder="1" applyAlignment="1">
      <alignment horizontal="center" vertical="top" wrapText="1"/>
    </xf>
    <xf numFmtId="3" fontId="26" fillId="0" borderId="0" xfId="0" applyNumberFormat="1" applyFont="1" applyFill="1" applyBorder="1" applyAlignment="1">
      <alignment horizontal="center" vertical="top" wrapText="1"/>
    </xf>
    <xf numFmtId="3" fontId="26" fillId="0" borderId="34" xfId="0" applyNumberFormat="1" applyFont="1" applyFill="1" applyBorder="1" applyAlignment="1">
      <alignment horizontal="center" vertical="top" wrapText="1"/>
    </xf>
    <xf numFmtId="3" fontId="26" fillId="0" borderId="5" xfId="0" applyNumberFormat="1" applyFont="1" applyFill="1" applyBorder="1" applyAlignment="1">
      <alignment horizontal="center" vertical="top" wrapText="1"/>
    </xf>
    <xf numFmtId="3" fontId="26" fillId="0" borderId="35" xfId="0" applyNumberFormat="1" applyFont="1" applyFill="1" applyBorder="1" applyAlignment="1">
      <alignment horizontal="center" vertical="top" wrapText="1"/>
    </xf>
    <xf numFmtId="3" fontId="26" fillId="0" borderId="36" xfId="0" applyNumberFormat="1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center" wrapText="1"/>
    </xf>
    <xf numFmtId="0" fontId="0" fillId="0" borderId="16" xfId="0" applyBorder="1"/>
    <xf numFmtId="16" fontId="13" fillId="0" borderId="26" xfId="0" applyNumberFormat="1" applyFont="1" applyFill="1" applyBorder="1" applyAlignment="1">
      <alignment horizontal="center" vertical="center" wrapText="1"/>
    </xf>
    <xf numFmtId="16" fontId="13" fillId="0" borderId="21" xfId="0" applyNumberFormat="1" applyFont="1" applyFill="1" applyBorder="1" applyAlignment="1">
      <alignment horizontal="center" vertical="center" wrapText="1"/>
    </xf>
    <xf numFmtId="16" fontId="13" fillId="0" borderId="27" xfId="0" applyNumberFormat="1" applyFont="1" applyFill="1" applyBorder="1" applyAlignment="1">
      <alignment horizontal="center" vertical="center" wrapText="1"/>
    </xf>
    <xf numFmtId="16" fontId="13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/>
    <xf numFmtId="0" fontId="1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" fontId="13" fillId="0" borderId="25" xfId="0" applyNumberFormat="1" applyFont="1" applyFill="1" applyBorder="1" applyAlignment="1">
      <alignment horizontal="center" vertical="center" wrapText="1"/>
    </xf>
    <xf numFmtId="16" fontId="13" fillId="0" borderId="2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" fontId="13" fillId="0" borderId="8" xfId="0" applyNumberFormat="1" applyFont="1" applyFill="1" applyBorder="1" applyAlignment="1">
      <alignment horizontal="center" vertical="center" wrapText="1"/>
    </xf>
    <xf numFmtId="16" fontId="13" fillId="0" borderId="11" xfId="0" applyNumberFormat="1" applyFont="1" applyFill="1" applyBorder="1" applyAlignment="1">
      <alignment horizontal="center" vertical="center" wrapText="1"/>
    </xf>
    <xf numFmtId="16" fontId="13" fillId="0" borderId="13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5" fillId="2" borderId="17" xfId="0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3"/>
  <sheetViews>
    <sheetView tabSelected="1" topLeftCell="A8" zoomScaleNormal="100" zoomScaleSheetLayoutView="70" workbookViewId="0">
      <selection activeCell="AC17" sqref="AC17"/>
    </sheetView>
  </sheetViews>
  <sheetFormatPr defaultRowHeight="29.25" customHeight="1" x14ac:dyDescent="0.25"/>
  <cols>
    <col min="1" max="1" width="32.42578125" style="31" customWidth="1"/>
    <col min="2" max="2" width="51.7109375" style="31" customWidth="1"/>
    <col min="3" max="3" width="12.85546875" style="12" customWidth="1"/>
    <col min="4" max="4" width="10.85546875" style="7" hidden="1" customWidth="1"/>
    <col min="5" max="5" width="10.5703125" style="7" hidden="1" customWidth="1"/>
    <col min="6" max="7" width="10.42578125" style="7" hidden="1" customWidth="1"/>
    <col min="8" max="8" width="10" style="7" hidden="1" customWidth="1"/>
    <col min="9" max="15" width="10.7109375" style="7" hidden="1" customWidth="1"/>
    <col min="16" max="16" width="10.5703125" style="7" hidden="1" customWidth="1"/>
    <col min="17" max="17" width="24.85546875" style="7" customWidth="1"/>
    <col min="18" max="18" width="12.7109375" style="23" customWidth="1"/>
    <col min="19" max="19" width="16.140625" style="7" customWidth="1"/>
    <col min="20" max="20" width="17.140625" style="7" customWidth="1"/>
    <col min="21" max="21" width="4.42578125" style="7" customWidth="1"/>
    <col min="22" max="22" width="4.5703125" style="7" customWidth="1"/>
    <col min="23" max="24" width="4.42578125" style="7" customWidth="1"/>
    <col min="25" max="25" width="4.28515625" style="23" customWidth="1"/>
    <col min="26" max="26" width="4.42578125" style="7" customWidth="1"/>
    <col min="27" max="27" width="4.5703125" style="7" customWidth="1"/>
    <col min="28" max="28" width="4.42578125" style="7" customWidth="1"/>
    <col min="29" max="29" width="4.5703125" style="7" customWidth="1"/>
    <col min="30" max="31" width="4.42578125" style="7" customWidth="1"/>
    <col min="32" max="32" width="5.28515625" style="23" customWidth="1"/>
    <col min="33" max="33" width="4.42578125" style="7" customWidth="1"/>
    <col min="34" max="34" width="4.5703125" style="7" customWidth="1"/>
    <col min="35" max="35" width="4.42578125" style="7" customWidth="1"/>
    <col min="36" max="36" width="4.5703125" style="7" customWidth="1"/>
    <col min="37" max="38" width="4.42578125" style="7" customWidth="1"/>
    <col min="39" max="39" width="4.28515625" style="23" customWidth="1"/>
    <col min="40" max="40" width="4.42578125" style="7" customWidth="1"/>
    <col min="41" max="41" width="4.5703125" style="7" customWidth="1"/>
    <col min="42" max="42" width="4.42578125" style="7" customWidth="1"/>
    <col min="43" max="43" width="4.5703125" style="7" customWidth="1"/>
    <col min="44" max="45" width="4.42578125" style="7" customWidth="1"/>
    <col min="46" max="46" width="4.28515625" style="23" customWidth="1"/>
    <col min="47" max="47" width="4.42578125" style="7" customWidth="1"/>
    <col min="48" max="48" width="4.5703125" style="7" customWidth="1"/>
    <col min="49" max="49" width="4.42578125" style="7" customWidth="1"/>
    <col min="50" max="50" width="4.5703125" style="7" customWidth="1"/>
    <col min="51" max="52" width="4.42578125" style="7" customWidth="1"/>
    <col min="53" max="53" width="4.28515625" style="23" customWidth="1"/>
    <col min="54" max="54" width="4.42578125" style="7" customWidth="1"/>
    <col min="55" max="55" width="4.5703125" style="7" customWidth="1"/>
    <col min="56" max="56" width="4.42578125" style="7" customWidth="1"/>
    <col min="57" max="57" width="4.5703125" style="7" customWidth="1"/>
    <col min="58" max="59" width="4.42578125" style="7" customWidth="1"/>
    <col min="60" max="60" width="4.28515625" style="23" customWidth="1"/>
    <col min="61" max="61" width="4.42578125" style="7" customWidth="1"/>
    <col min="62" max="62" width="4.5703125" style="7" customWidth="1"/>
    <col min="63" max="63" width="4.42578125" style="7" customWidth="1"/>
    <col min="64" max="64" width="4.5703125" style="7" customWidth="1"/>
    <col min="65" max="66" width="4.42578125" style="7" customWidth="1"/>
    <col min="67" max="67" width="4.28515625" style="23" customWidth="1"/>
    <col min="68" max="68" width="4.42578125" style="7" customWidth="1"/>
    <col min="69" max="69" width="4.5703125" style="7" customWidth="1"/>
    <col min="70" max="70" width="4.42578125" style="7" customWidth="1"/>
    <col min="71" max="71" width="4.5703125" style="7" customWidth="1"/>
    <col min="72" max="73" width="4.42578125" style="7" customWidth="1"/>
    <col min="74" max="74" width="4.28515625" style="23" customWidth="1"/>
    <col min="75" max="75" width="4.42578125" style="7" customWidth="1"/>
    <col min="76" max="76" width="4.5703125" style="7" customWidth="1"/>
    <col min="77" max="77" width="4.42578125" style="7" customWidth="1"/>
    <col min="78" max="78" width="4.5703125" style="7" customWidth="1"/>
    <col min="79" max="80" width="4.42578125" style="7" customWidth="1"/>
    <col min="81" max="81" width="4.28515625" style="23" customWidth="1"/>
    <col min="82" max="82" width="4.42578125" style="7" customWidth="1"/>
    <col min="83" max="83" width="4.5703125" style="7" customWidth="1"/>
    <col min="84" max="84" width="4.42578125" style="7" customWidth="1"/>
    <col min="85" max="85" width="4.5703125" style="7" customWidth="1"/>
    <col min="86" max="87" width="4.42578125" style="7" customWidth="1"/>
    <col min="88" max="88" width="4.28515625" style="23" customWidth="1"/>
    <col min="89" max="89" width="4.42578125" style="7" customWidth="1"/>
    <col min="90" max="90" width="4.5703125" style="7" customWidth="1"/>
    <col min="91" max="91" width="4.42578125" style="7" customWidth="1"/>
    <col min="92" max="92" width="4.5703125" style="7" customWidth="1"/>
    <col min="93" max="94" width="4.42578125" style="7" customWidth="1"/>
    <col min="95" max="95" width="4.28515625" style="23" customWidth="1"/>
    <col min="96" max="96" width="4.42578125" style="7" customWidth="1"/>
    <col min="97" max="97" width="4.5703125" style="7" customWidth="1"/>
    <col min="98" max="98" width="4.42578125" style="7" customWidth="1"/>
    <col min="99" max="99" width="4.5703125" style="7" customWidth="1"/>
    <col min="100" max="101" width="4.42578125" style="7" customWidth="1"/>
    <col min="102" max="102" width="4.28515625" style="23" customWidth="1"/>
    <col min="103" max="103" width="4.42578125" style="7" customWidth="1"/>
    <col min="104" max="104" width="4.5703125" style="7" customWidth="1"/>
    <col min="105" max="105" width="4.42578125" style="7" customWidth="1"/>
    <col min="106" max="106" width="4.5703125" style="7" customWidth="1"/>
    <col min="107" max="108" width="4.42578125" style="7" customWidth="1"/>
    <col min="109" max="109" width="5.85546875" style="23" customWidth="1"/>
    <col min="110" max="110" width="4.42578125" style="7" customWidth="1"/>
    <col min="111" max="111" width="4.5703125" style="7" customWidth="1"/>
    <col min="112" max="112" width="4.42578125" style="7" customWidth="1"/>
    <col min="113" max="113" width="4.5703125" style="7" customWidth="1"/>
    <col min="114" max="115" width="4.42578125" style="7" customWidth="1"/>
    <col min="116" max="116" width="4.28515625" style="23" customWidth="1"/>
    <col min="117" max="117" width="8.42578125" style="25" customWidth="1"/>
    <col min="118" max="118" width="9.140625" style="2"/>
    <col min="119" max="16384" width="9.140625" style="31"/>
  </cols>
  <sheetData>
    <row r="1" spans="1:118" ht="29.25" customHeight="1" thickBot="1" x14ac:dyDescent="0.45">
      <c r="A1" s="144" t="s">
        <v>87</v>
      </c>
      <c r="B1" s="145"/>
      <c r="C1" s="1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</row>
    <row r="2" spans="1:118" ht="33" customHeight="1" thickBot="1" x14ac:dyDescent="0.3"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95"/>
      <c r="R2" s="148" t="s">
        <v>27</v>
      </c>
      <c r="S2" s="140" t="s">
        <v>28</v>
      </c>
      <c r="T2" s="142" t="s">
        <v>29</v>
      </c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</row>
    <row r="3" spans="1:118" ht="39.75" customHeight="1" thickBot="1" x14ac:dyDescent="0.3">
      <c r="A3" s="13" t="s">
        <v>0</v>
      </c>
      <c r="B3" s="13" t="s">
        <v>1</v>
      </c>
      <c r="C3" s="47" t="s">
        <v>13</v>
      </c>
      <c r="D3" s="57" t="s">
        <v>15</v>
      </c>
      <c r="E3" s="57" t="s">
        <v>16</v>
      </c>
      <c r="F3" s="57" t="s">
        <v>17</v>
      </c>
      <c r="G3" s="57" t="s">
        <v>31</v>
      </c>
      <c r="H3" s="57" t="s">
        <v>18</v>
      </c>
      <c r="I3" s="57" t="s">
        <v>19</v>
      </c>
      <c r="J3" s="57" t="s">
        <v>20</v>
      </c>
      <c r="K3" s="57" t="s">
        <v>21</v>
      </c>
      <c r="L3" s="57" t="s">
        <v>22</v>
      </c>
      <c r="M3" s="57" t="s">
        <v>23</v>
      </c>
      <c r="N3" s="61" t="s">
        <v>24</v>
      </c>
      <c r="O3" s="61" t="s">
        <v>32</v>
      </c>
      <c r="P3" s="61" t="s">
        <v>33</v>
      </c>
      <c r="Q3" s="96"/>
      <c r="R3" s="149"/>
      <c r="S3" s="141"/>
      <c r="T3" s="143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</row>
    <row r="4" spans="1:118" ht="38.25" customHeight="1" thickBot="1" x14ac:dyDescent="0.3">
      <c r="A4" s="138" t="s">
        <v>88</v>
      </c>
      <c r="B4" s="13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101"/>
      <c r="R4" s="60"/>
      <c r="S4" s="60"/>
      <c r="T4" s="60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</row>
    <row r="5" spans="1:118" s="4" customFormat="1" ht="29.25" customHeight="1" thickBot="1" x14ac:dyDescent="0.25">
      <c r="A5" s="46" t="s">
        <v>58</v>
      </c>
      <c r="B5" s="83" t="s">
        <v>59</v>
      </c>
      <c r="C5" s="104">
        <v>200000</v>
      </c>
      <c r="D5" s="77">
        <v>60</v>
      </c>
      <c r="E5" s="77">
        <v>52</v>
      </c>
      <c r="F5" s="77">
        <v>39</v>
      </c>
      <c r="G5" s="77">
        <v>47</v>
      </c>
      <c r="H5" s="77">
        <v>54</v>
      </c>
      <c r="I5" s="89">
        <v>57</v>
      </c>
      <c r="J5" s="77"/>
      <c r="K5" s="77">
        <v>56</v>
      </c>
      <c r="L5" s="77">
        <v>51</v>
      </c>
      <c r="M5" s="77">
        <v>60</v>
      </c>
      <c r="N5" s="77">
        <v>53</v>
      </c>
      <c r="O5" s="92"/>
      <c r="P5" s="97">
        <v>51</v>
      </c>
      <c r="Q5" s="66" t="s">
        <v>125</v>
      </c>
      <c r="R5" s="99">
        <f t="shared" ref="R5:R28" si="0">SUM(D5:P5)</f>
        <v>580</v>
      </c>
      <c r="S5" s="62">
        <f>R5/11</f>
        <v>52.727272727272727</v>
      </c>
      <c r="T5" s="117">
        <f t="shared" ref="T5:T28" si="1">S5/60*100</f>
        <v>87.878787878787875</v>
      </c>
    </row>
    <row r="6" spans="1:118" s="4" customFormat="1" ht="29.25" customHeight="1" thickBot="1" x14ac:dyDescent="0.25">
      <c r="A6" s="46" t="s">
        <v>5</v>
      </c>
      <c r="B6" s="84" t="s">
        <v>60</v>
      </c>
      <c r="C6" s="104">
        <v>200000</v>
      </c>
      <c r="D6" s="66">
        <v>57</v>
      </c>
      <c r="E6" s="66">
        <v>52</v>
      </c>
      <c r="F6" s="66">
        <v>35</v>
      </c>
      <c r="G6" s="66">
        <v>55</v>
      </c>
      <c r="H6" s="66">
        <v>56</v>
      </c>
      <c r="I6" s="85">
        <v>56</v>
      </c>
      <c r="J6" s="66"/>
      <c r="K6" s="66">
        <v>52</v>
      </c>
      <c r="L6" s="66">
        <v>53</v>
      </c>
      <c r="M6" s="66">
        <v>60</v>
      </c>
      <c r="N6" s="66">
        <v>48</v>
      </c>
      <c r="O6" s="66">
        <v>48</v>
      </c>
      <c r="P6" s="98">
        <v>51</v>
      </c>
      <c r="Q6" s="66"/>
      <c r="R6" s="99">
        <f t="shared" si="0"/>
        <v>623</v>
      </c>
      <c r="S6" s="62">
        <f t="shared" ref="S6:S11" si="2">R6/12</f>
        <v>51.916666666666664</v>
      </c>
      <c r="T6" s="117">
        <f t="shared" si="1"/>
        <v>86.527777777777771</v>
      </c>
    </row>
    <row r="7" spans="1:118" ht="29.25" customHeight="1" thickBot="1" x14ac:dyDescent="0.3">
      <c r="A7" s="46" t="s">
        <v>48</v>
      </c>
      <c r="B7" s="63" t="s">
        <v>49</v>
      </c>
      <c r="C7" s="104">
        <v>98000</v>
      </c>
      <c r="D7" s="66">
        <v>56</v>
      </c>
      <c r="E7" s="66">
        <v>54</v>
      </c>
      <c r="F7" s="66">
        <v>39</v>
      </c>
      <c r="G7" s="66">
        <v>55</v>
      </c>
      <c r="H7" s="66">
        <v>58</v>
      </c>
      <c r="I7" s="66">
        <v>58</v>
      </c>
      <c r="J7" s="66"/>
      <c r="K7" s="66">
        <v>50</v>
      </c>
      <c r="L7" s="66">
        <v>38</v>
      </c>
      <c r="M7" s="66">
        <v>60</v>
      </c>
      <c r="N7" s="66">
        <v>52</v>
      </c>
      <c r="O7" s="66">
        <v>45</v>
      </c>
      <c r="P7" s="98">
        <v>47</v>
      </c>
      <c r="Q7" s="66"/>
      <c r="R7" s="99">
        <f t="shared" si="0"/>
        <v>612</v>
      </c>
      <c r="S7" s="62">
        <f t="shared" si="2"/>
        <v>51</v>
      </c>
      <c r="T7" s="117">
        <f t="shared" si="1"/>
        <v>85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</row>
    <row r="8" spans="1:118" ht="29.25" customHeight="1" thickBot="1" x14ac:dyDescent="0.3">
      <c r="A8" s="46" t="s">
        <v>53</v>
      </c>
      <c r="B8" s="63" t="s">
        <v>54</v>
      </c>
      <c r="C8" s="104">
        <v>121000</v>
      </c>
      <c r="D8" s="66">
        <v>59</v>
      </c>
      <c r="E8" s="66">
        <v>51</v>
      </c>
      <c r="F8" s="66">
        <v>36</v>
      </c>
      <c r="G8" s="66">
        <v>49</v>
      </c>
      <c r="H8" s="66">
        <v>57</v>
      </c>
      <c r="I8" s="66">
        <v>58</v>
      </c>
      <c r="J8" s="66"/>
      <c r="K8" s="66">
        <v>50</v>
      </c>
      <c r="L8" s="66">
        <v>49</v>
      </c>
      <c r="M8" s="66">
        <v>60</v>
      </c>
      <c r="N8" s="66">
        <v>47</v>
      </c>
      <c r="O8" s="66">
        <v>45</v>
      </c>
      <c r="P8" s="98">
        <v>45</v>
      </c>
      <c r="Q8" s="66"/>
      <c r="R8" s="99">
        <f t="shared" si="0"/>
        <v>606</v>
      </c>
      <c r="S8" s="62">
        <f t="shared" si="2"/>
        <v>50.5</v>
      </c>
      <c r="T8" s="117">
        <f t="shared" si="1"/>
        <v>84.166666666666671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</row>
    <row r="9" spans="1:118" ht="29.25" customHeight="1" thickBot="1" x14ac:dyDescent="0.3">
      <c r="A9" s="46" t="s">
        <v>36</v>
      </c>
      <c r="B9" s="63" t="s">
        <v>68</v>
      </c>
      <c r="C9" s="104">
        <v>70000</v>
      </c>
      <c r="D9" s="66">
        <v>55</v>
      </c>
      <c r="E9" s="66">
        <v>51</v>
      </c>
      <c r="F9" s="66">
        <v>39</v>
      </c>
      <c r="G9" s="66">
        <v>48</v>
      </c>
      <c r="H9" s="66">
        <v>58</v>
      </c>
      <c r="I9" s="85">
        <v>57</v>
      </c>
      <c r="J9" s="66"/>
      <c r="K9" s="66">
        <v>50</v>
      </c>
      <c r="L9" s="66">
        <v>47</v>
      </c>
      <c r="M9" s="66">
        <v>60</v>
      </c>
      <c r="N9" s="66">
        <v>48</v>
      </c>
      <c r="O9" s="66">
        <v>46</v>
      </c>
      <c r="P9" s="98">
        <v>47</v>
      </c>
      <c r="Q9" s="66"/>
      <c r="R9" s="99">
        <f t="shared" si="0"/>
        <v>606</v>
      </c>
      <c r="S9" s="62">
        <f t="shared" si="2"/>
        <v>50.5</v>
      </c>
      <c r="T9" s="117">
        <f t="shared" si="1"/>
        <v>84.166666666666671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</row>
    <row r="10" spans="1:118" s="4" customFormat="1" ht="29.25" customHeight="1" thickBot="1" x14ac:dyDescent="0.3">
      <c r="A10" s="46" t="s">
        <v>74</v>
      </c>
      <c r="B10" s="63" t="s">
        <v>75</v>
      </c>
      <c r="C10" s="104">
        <v>37800</v>
      </c>
      <c r="D10" s="85">
        <v>55</v>
      </c>
      <c r="E10" s="66">
        <v>53</v>
      </c>
      <c r="F10" s="66">
        <v>39</v>
      </c>
      <c r="G10" s="66">
        <v>55</v>
      </c>
      <c r="H10" s="66">
        <v>57</v>
      </c>
      <c r="I10" s="66">
        <v>52</v>
      </c>
      <c r="J10" s="66"/>
      <c r="K10" s="66">
        <v>51</v>
      </c>
      <c r="L10" s="66">
        <v>41</v>
      </c>
      <c r="M10" s="66">
        <v>60</v>
      </c>
      <c r="N10" s="66">
        <v>48</v>
      </c>
      <c r="O10" s="85">
        <v>42</v>
      </c>
      <c r="P10" s="98">
        <v>44</v>
      </c>
      <c r="Q10" s="66"/>
      <c r="R10" s="99">
        <f t="shared" si="0"/>
        <v>597</v>
      </c>
      <c r="S10" s="62">
        <f t="shared" si="2"/>
        <v>49.75</v>
      </c>
      <c r="T10" s="117">
        <f t="shared" si="1"/>
        <v>82.916666666666671</v>
      </c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</row>
    <row r="11" spans="1:118" s="4" customFormat="1" ht="29.25" customHeight="1" thickBot="1" x14ac:dyDescent="0.25">
      <c r="A11" s="46" t="s">
        <v>70</v>
      </c>
      <c r="B11" s="28" t="s">
        <v>71</v>
      </c>
      <c r="C11" s="105">
        <v>70000</v>
      </c>
      <c r="D11" s="66">
        <v>50</v>
      </c>
      <c r="E11" s="66">
        <v>50</v>
      </c>
      <c r="F11" s="66">
        <v>39</v>
      </c>
      <c r="G11" s="66">
        <v>49</v>
      </c>
      <c r="H11" s="66">
        <v>51</v>
      </c>
      <c r="I11" s="66">
        <v>53</v>
      </c>
      <c r="J11" s="66"/>
      <c r="K11" s="66">
        <v>58</v>
      </c>
      <c r="L11" s="66">
        <v>42</v>
      </c>
      <c r="M11" s="66">
        <v>60</v>
      </c>
      <c r="N11" s="66">
        <v>53</v>
      </c>
      <c r="O11" s="66">
        <v>47</v>
      </c>
      <c r="P11" s="98">
        <v>44</v>
      </c>
      <c r="Q11" s="66"/>
      <c r="R11" s="99">
        <f t="shared" si="0"/>
        <v>596</v>
      </c>
      <c r="S11" s="62">
        <f t="shared" si="2"/>
        <v>49.666666666666664</v>
      </c>
      <c r="T11" s="117">
        <f t="shared" si="1"/>
        <v>82.777777777777771</v>
      </c>
    </row>
    <row r="12" spans="1:118" ht="29.25" customHeight="1" thickBot="1" x14ac:dyDescent="0.3">
      <c r="A12" s="46" t="s">
        <v>72</v>
      </c>
      <c r="B12" s="63" t="s">
        <v>12</v>
      </c>
      <c r="C12" s="104">
        <v>56600</v>
      </c>
      <c r="D12" s="66">
        <v>49</v>
      </c>
      <c r="E12" s="66">
        <v>52</v>
      </c>
      <c r="F12" s="66">
        <v>35</v>
      </c>
      <c r="G12" s="66">
        <v>53</v>
      </c>
      <c r="H12" s="66">
        <v>54</v>
      </c>
      <c r="I12" s="80"/>
      <c r="J12" s="66"/>
      <c r="K12" s="66">
        <v>52</v>
      </c>
      <c r="L12" s="66">
        <v>39</v>
      </c>
      <c r="M12" s="66">
        <v>60</v>
      </c>
      <c r="N12" s="66">
        <v>47</v>
      </c>
      <c r="O12" s="66">
        <v>53</v>
      </c>
      <c r="P12" s="98">
        <v>52</v>
      </c>
      <c r="Q12" s="66" t="s">
        <v>126</v>
      </c>
      <c r="R12" s="99">
        <f t="shared" si="0"/>
        <v>546</v>
      </c>
      <c r="S12" s="62">
        <f>R12/11</f>
        <v>49.636363636363633</v>
      </c>
      <c r="T12" s="117">
        <f t="shared" si="1"/>
        <v>82.727272727272734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</row>
    <row r="13" spans="1:118" ht="29.25" customHeight="1" thickBot="1" x14ac:dyDescent="0.3">
      <c r="A13" s="46" t="s">
        <v>74</v>
      </c>
      <c r="B13" s="28" t="s">
        <v>76</v>
      </c>
      <c r="C13" s="104">
        <v>74900</v>
      </c>
      <c r="D13" s="66">
        <v>55</v>
      </c>
      <c r="E13" s="66">
        <v>51</v>
      </c>
      <c r="F13" s="66">
        <v>39</v>
      </c>
      <c r="G13" s="66">
        <v>55</v>
      </c>
      <c r="H13" s="66">
        <v>57</v>
      </c>
      <c r="I13" s="66">
        <v>47</v>
      </c>
      <c r="J13" s="66"/>
      <c r="K13" s="66">
        <v>50</v>
      </c>
      <c r="L13" s="66">
        <v>46</v>
      </c>
      <c r="M13" s="66">
        <v>56</v>
      </c>
      <c r="N13" s="66">
        <v>52</v>
      </c>
      <c r="O13" s="66">
        <v>43</v>
      </c>
      <c r="P13" s="98">
        <v>44</v>
      </c>
      <c r="Q13" s="123">
        <v>1078300</v>
      </c>
      <c r="R13" s="99">
        <f t="shared" si="0"/>
        <v>595</v>
      </c>
      <c r="S13" s="62">
        <f t="shared" ref="S13:S20" si="3">R13/12</f>
        <v>49.583333333333336</v>
      </c>
      <c r="T13" s="117">
        <f t="shared" si="1"/>
        <v>82.6388888888889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</row>
    <row r="14" spans="1:118" s="4" customFormat="1" ht="29.25" customHeight="1" thickBot="1" x14ac:dyDescent="0.25">
      <c r="A14" s="46" t="s">
        <v>64</v>
      </c>
      <c r="B14" s="28" t="s">
        <v>65</v>
      </c>
      <c r="C14" s="105">
        <v>150000</v>
      </c>
      <c r="D14" s="66">
        <v>52</v>
      </c>
      <c r="E14" s="66">
        <v>49</v>
      </c>
      <c r="F14" s="66">
        <v>60</v>
      </c>
      <c r="G14" s="66">
        <v>54</v>
      </c>
      <c r="H14" s="66">
        <v>55</v>
      </c>
      <c r="I14" s="85">
        <v>50</v>
      </c>
      <c r="J14" s="66"/>
      <c r="K14" s="66">
        <v>48</v>
      </c>
      <c r="L14" s="66">
        <v>38</v>
      </c>
      <c r="M14" s="66">
        <v>60</v>
      </c>
      <c r="N14" s="66">
        <v>50</v>
      </c>
      <c r="O14" s="66">
        <v>38</v>
      </c>
      <c r="P14" s="98">
        <v>40</v>
      </c>
      <c r="Q14" s="122" t="s">
        <v>127</v>
      </c>
      <c r="R14" s="99">
        <f t="shared" si="0"/>
        <v>594</v>
      </c>
      <c r="S14" s="62">
        <f t="shared" si="3"/>
        <v>49.5</v>
      </c>
      <c r="T14" s="117">
        <f t="shared" si="1"/>
        <v>82.5</v>
      </c>
    </row>
    <row r="15" spans="1:118" s="45" customFormat="1" ht="29.25" customHeight="1" thickBot="1" x14ac:dyDescent="0.3">
      <c r="A15" s="46" t="s">
        <v>66</v>
      </c>
      <c r="B15" s="84" t="s">
        <v>67</v>
      </c>
      <c r="C15" s="103">
        <v>55000</v>
      </c>
      <c r="D15" s="66">
        <v>58</v>
      </c>
      <c r="E15" s="66">
        <v>52</v>
      </c>
      <c r="F15" s="66">
        <v>35</v>
      </c>
      <c r="G15" s="66">
        <v>43</v>
      </c>
      <c r="H15" s="66">
        <v>56</v>
      </c>
      <c r="I15" s="85">
        <v>41</v>
      </c>
      <c r="J15" s="66"/>
      <c r="K15" s="66">
        <v>51</v>
      </c>
      <c r="L15" s="66">
        <v>48</v>
      </c>
      <c r="M15" s="66">
        <v>60</v>
      </c>
      <c r="N15" s="66">
        <v>34</v>
      </c>
      <c r="O15" s="66">
        <v>44</v>
      </c>
      <c r="P15" s="98">
        <v>51</v>
      </c>
      <c r="Q15" s="106" t="s">
        <v>128</v>
      </c>
      <c r="R15" s="99">
        <f t="shared" si="0"/>
        <v>573</v>
      </c>
      <c r="S15" s="62">
        <f t="shared" si="3"/>
        <v>47.75</v>
      </c>
      <c r="T15" s="118">
        <f t="shared" si="1"/>
        <v>79.583333333333329</v>
      </c>
    </row>
    <row r="16" spans="1:118" s="45" customFormat="1" ht="29.25" customHeight="1" thickBot="1" x14ac:dyDescent="0.3">
      <c r="A16" s="46" t="s">
        <v>34</v>
      </c>
      <c r="B16" s="28" t="s">
        <v>50</v>
      </c>
      <c r="C16" s="107">
        <v>200000</v>
      </c>
      <c r="D16" s="66">
        <v>56</v>
      </c>
      <c r="E16" s="66">
        <v>51</v>
      </c>
      <c r="F16" s="66">
        <v>35</v>
      </c>
      <c r="G16" s="66">
        <v>46</v>
      </c>
      <c r="H16" s="66">
        <v>43</v>
      </c>
      <c r="I16" s="66">
        <v>49</v>
      </c>
      <c r="J16" s="66"/>
      <c r="K16" s="66">
        <v>50</v>
      </c>
      <c r="L16" s="66">
        <v>41</v>
      </c>
      <c r="M16" s="66">
        <v>60</v>
      </c>
      <c r="N16" s="66">
        <v>52</v>
      </c>
      <c r="O16" s="85">
        <v>42</v>
      </c>
      <c r="P16" s="98">
        <v>47</v>
      </c>
      <c r="Q16" s="124" t="s">
        <v>129</v>
      </c>
      <c r="R16" s="99">
        <f t="shared" si="0"/>
        <v>572</v>
      </c>
      <c r="S16" s="62">
        <f t="shared" si="3"/>
        <v>47.666666666666664</v>
      </c>
      <c r="T16" s="118">
        <f t="shared" si="1"/>
        <v>79.444444444444443</v>
      </c>
    </row>
    <row r="17" spans="1:118" ht="29.25" customHeight="1" thickBot="1" x14ac:dyDescent="0.3">
      <c r="A17" s="46" t="s">
        <v>55</v>
      </c>
      <c r="B17" s="84" t="s">
        <v>56</v>
      </c>
      <c r="C17" s="103">
        <v>71040</v>
      </c>
      <c r="D17" s="66">
        <v>50</v>
      </c>
      <c r="E17" s="66">
        <v>50</v>
      </c>
      <c r="F17" s="66">
        <v>34</v>
      </c>
      <c r="G17" s="66">
        <v>54</v>
      </c>
      <c r="H17" s="66">
        <v>44</v>
      </c>
      <c r="I17" s="66">
        <v>50</v>
      </c>
      <c r="J17" s="66"/>
      <c r="K17" s="66">
        <v>50</v>
      </c>
      <c r="L17" s="66">
        <v>43</v>
      </c>
      <c r="M17" s="66">
        <v>54</v>
      </c>
      <c r="N17" s="66">
        <v>50</v>
      </c>
      <c r="O17" s="66">
        <v>47</v>
      </c>
      <c r="P17" s="98">
        <v>44</v>
      </c>
      <c r="Q17" s="66" t="s">
        <v>128</v>
      </c>
      <c r="R17" s="99">
        <f t="shared" si="0"/>
        <v>570</v>
      </c>
      <c r="S17" s="62">
        <f t="shared" si="3"/>
        <v>47.5</v>
      </c>
      <c r="T17" s="118">
        <f t="shared" si="1"/>
        <v>79.166666666666657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</row>
    <row r="18" spans="1:118" ht="29.25" customHeight="1" thickBot="1" x14ac:dyDescent="0.3">
      <c r="A18" s="46" t="s">
        <v>37</v>
      </c>
      <c r="B18" s="8" t="s">
        <v>69</v>
      </c>
      <c r="C18" s="107">
        <v>200000</v>
      </c>
      <c r="D18" s="66">
        <v>24</v>
      </c>
      <c r="E18" s="66">
        <v>51</v>
      </c>
      <c r="F18" s="66">
        <v>27</v>
      </c>
      <c r="G18" s="66">
        <v>48</v>
      </c>
      <c r="H18" s="66">
        <v>56</v>
      </c>
      <c r="I18" s="85">
        <v>44</v>
      </c>
      <c r="J18" s="78"/>
      <c r="K18" s="66">
        <v>52</v>
      </c>
      <c r="L18" s="66">
        <v>52</v>
      </c>
      <c r="M18" s="66">
        <v>60</v>
      </c>
      <c r="N18" s="66">
        <v>50</v>
      </c>
      <c r="O18" s="66">
        <v>53</v>
      </c>
      <c r="P18" s="98">
        <v>50</v>
      </c>
      <c r="Q18" s="124" t="s">
        <v>129</v>
      </c>
      <c r="R18" s="99">
        <f t="shared" si="0"/>
        <v>567</v>
      </c>
      <c r="S18" s="62">
        <f t="shared" si="3"/>
        <v>47.25</v>
      </c>
      <c r="T18" s="118">
        <f t="shared" si="1"/>
        <v>78.75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</row>
    <row r="19" spans="1:118" ht="29.25" customHeight="1" thickBot="1" x14ac:dyDescent="0.3">
      <c r="A19" s="46" t="s">
        <v>79</v>
      </c>
      <c r="B19" s="8" t="s">
        <v>80</v>
      </c>
      <c r="C19" s="103">
        <v>70000</v>
      </c>
      <c r="D19" s="66">
        <v>48</v>
      </c>
      <c r="E19" s="66">
        <v>44</v>
      </c>
      <c r="F19" s="66">
        <v>39</v>
      </c>
      <c r="G19" s="66">
        <v>43</v>
      </c>
      <c r="H19" s="66">
        <v>39</v>
      </c>
      <c r="I19" s="66">
        <v>53</v>
      </c>
      <c r="J19" s="66"/>
      <c r="K19" s="66">
        <v>56</v>
      </c>
      <c r="L19" s="66">
        <v>42</v>
      </c>
      <c r="M19" s="66">
        <v>60</v>
      </c>
      <c r="N19" s="66">
        <v>54</v>
      </c>
      <c r="O19" s="66">
        <v>44</v>
      </c>
      <c r="P19" s="98">
        <v>41</v>
      </c>
      <c r="Q19" s="66" t="s">
        <v>128</v>
      </c>
      <c r="R19" s="99">
        <f t="shared" si="0"/>
        <v>563</v>
      </c>
      <c r="S19" s="62">
        <f t="shared" si="3"/>
        <v>46.916666666666664</v>
      </c>
      <c r="T19" s="118">
        <f t="shared" si="1"/>
        <v>78.194444444444443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</row>
    <row r="20" spans="1:118" ht="29.25" customHeight="1" thickBot="1" x14ac:dyDescent="0.3">
      <c r="A20" s="46" t="s">
        <v>85</v>
      </c>
      <c r="B20" s="84" t="s">
        <v>86</v>
      </c>
      <c r="C20" s="103">
        <v>118000</v>
      </c>
      <c r="D20" s="66">
        <v>58</v>
      </c>
      <c r="E20" s="66">
        <v>47</v>
      </c>
      <c r="F20" s="66">
        <v>39</v>
      </c>
      <c r="G20" s="66">
        <v>15</v>
      </c>
      <c r="H20" s="66">
        <v>54</v>
      </c>
      <c r="I20" s="66">
        <v>44</v>
      </c>
      <c r="J20" s="66"/>
      <c r="K20" s="66">
        <v>51</v>
      </c>
      <c r="L20" s="66">
        <v>53</v>
      </c>
      <c r="M20" s="66">
        <v>60</v>
      </c>
      <c r="N20" s="66">
        <v>52</v>
      </c>
      <c r="O20" s="66">
        <v>45</v>
      </c>
      <c r="P20" s="98">
        <v>45</v>
      </c>
      <c r="Q20" s="66" t="s">
        <v>128</v>
      </c>
      <c r="R20" s="100">
        <f t="shared" si="0"/>
        <v>563</v>
      </c>
      <c r="S20" s="62">
        <f t="shared" si="3"/>
        <v>46.916666666666664</v>
      </c>
      <c r="T20" s="118">
        <f t="shared" si="1"/>
        <v>78.194444444444443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</row>
    <row r="21" spans="1:118" ht="29.25" customHeight="1" thickBot="1" x14ac:dyDescent="0.3">
      <c r="A21" s="46" t="s">
        <v>72</v>
      </c>
      <c r="B21" s="84" t="s">
        <v>73</v>
      </c>
      <c r="C21" s="107">
        <v>120000</v>
      </c>
      <c r="D21" s="66">
        <v>51</v>
      </c>
      <c r="E21" s="66">
        <v>49</v>
      </c>
      <c r="F21" s="66">
        <v>23</v>
      </c>
      <c r="G21" s="66">
        <v>52</v>
      </c>
      <c r="H21" s="66">
        <v>55</v>
      </c>
      <c r="I21" s="92"/>
      <c r="J21" s="66"/>
      <c r="K21" s="66">
        <v>47</v>
      </c>
      <c r="L21" s="66">
        <v>40</v>
      </c>
      <c r="M21" s="66">
        <v>60</v>
      </c>
      <c r="N21" s="66">
        <v>48</v>
      </c>
      <c r="O21" s="66">
        <v>43</v>
      </c>
      <c r="P21" s="98">
        <v>47</v>
      </c>
      <c r="Q21" s="124" t="s">
        <v>129</v>
      </c>
      <c r="R21" s="100">
        <f t="shared" si="0"/>
        <v>515</v>
      </c>
      <c r="S21" s="62">
        <f>R21/11</f>
        <v>46.81818181818182</v>
      </c>
      <c r="T21" s="118">
        <f t="shared" si="1"/>
        <v>78.030303030303045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</row>
    <row r="22" spans="1:118" ht="29.25" customHeight="1" thickBot="1" x14ac:dyDescent="0.3">
      <c r="A22" s="46" t="s">
        <v>61</v>
      </c>
      <c r="B22" s="34" t="s">
        <v>62</v>
      </c>
      <c r="C22" s="108">
        <v>155680</v>
      </c>
      <c r="D22" s="66">
        <v>47</v>
      </c>
      <c r="E22" s="66">
        <v>47</v>
      </c>
      <c r="F22" s="66">
        <v>33</v>
      </c>
      <c r="G22" s="66">
        <v>53</v>
      </c>
      <c r="H22" s="66">
        <v>51</v>
      </c>
      <c r="I22" s="85">
        <v>51</v>
      </c>
      <c r="J22" s="66"/>
      <c r="K22" s="66">
        <v>52</v>
      </c>
      <c r="L22" s="66">
        <v>45</v>
      </c>
      <c r="M22" s="66">
        <v>54</v>
      </c>
      <c r="N22" s="66">
        <v>42</v>
      </c>
      <c r="O22" s="66">
        <v>40</v>
      </c>
      <c r="P22" s="98">
        <v>43</v>
      </c>
      <c r="Q22" s="66"/>
      <c r="R22" s="100">
        <f t="shared" si="0"/>
        <v>558</v>
      </c>
      <c r="S22" s="62">
        <f t="shared" ref="S22:S28" si="4">R22/12</f>
        <v>46.5</v>
      </c>
      <c r="T22" s="119">
        <f t="shared" si="1"/>
        <v>77.5</v>
      </c>
    </row>
    <row r="23" spans="1:118" ht="29.25" customHeight="1" thickBot="1" x14ac:dyDescent="0.3">
      <c r="A23" s="46" t="s">
        <v>55</v>
      </c>
      <c r="B23" s="84" t="s">
        <v>57</v>
      </c>
      <c r="C23" s="109">
        <v>77000</v>
      </c>
      <c r="D23" s="66">
        <v>47</v>
      </c>
      <c r="E23" s="67">
        <v>42</v>
      </c>
      <c r="F23" s="66">
        <v>34</v>
      </c>
      <c r="G23" s="66">
        <v>43</v>
      </c>
      <c r="H23" s="66">
        <v>50</v>
      </c>
      <c r="I23" s="85">
        <v>48</v>
      </c>
      <c r="J23" s="66"/>
      <c r="K23" s="66">
        <v>54</v>
      </c>
      <c r="L23" s="66">
        <v>48</v>
      </c>
      <c r="M23" s="66">
        <v>60</v>
      </c>
      <c r="N23" s="66">
        <v>40</v>
      </c>
      <c r="O23" s="66">
        <v>50</v>
      </c>
      <c r="P23" s="98">
        <v>40</v>
      </c>
      <c r="Q23" s="66"/>
      <c r="R23" s="100">
        <f t="shared" si="0"/>
        <v>556</v>
      </c>
      <c r="S23" s="62">
        <f t="shared" si="4"/>
        <v>46.333333333333336</v>
      </c>
      <c r="T23" s="119">
        <f t="shared" si="1"/>
        <v>77.222222222222229</v>
      </c>
    </row>
    <row r="24" spans="1:118" ht="29.25" customHeight="1" thickBot="1" x14ac:dyDescent="0.3">
      <c r="A24" s="46" t="s">
        <v>35</v>
      </c>
      <c r="B24" s="28" t="s">
        <v>63</v>
      </c>
      <c r="C24" s="109">
        <v>46000</v>
      </c>
      <c r="D24" s="66">
        <v>35</v>
      </c>
      <c r="E24" s="66">
        <v>50</v>
      </c>
      <c r="F24" s="66">
        <v>35</v>
      </c>
      <c r="G24" s="66">
        <v>50</v>
      </c>
      <c r="H24" s="66">
        <v>52</v>
      </c>
      <c r="I24" s="85">
        <v>56</v>
      </c>
      <c r="J24" s="66"/>
      <c r="K24" s="66">
        <v>46</v>
      </c>
      <c r="L24" s="66">
        <v>42</v>
      </c>
      <c r="M24" s="66">
        <v>53</v>
      </c>
      <c r="N24" s="66">
        <v>49</v>
      </c>
      <c r="O24" s="66">
        <v>35</v>
      </c>
      <c r="P24" s="98">
        <v>40</v>
      </c>
      <c r="Q24" s="66"/>
      <c r="R24" s="100">
        <f t="shared" si="0"/>
        <v>543</v>
      </c>
      <c r="S24" s="62">
        <f t="shared" si="4"/>
        <v>45.25</v>
      </c>
      <c r="T24" s="119">
        <f t="shared" si="1"/>
        <v>75.416666666666671</v>
      </c>
    </row>
    <row r="25" spans="1:118" ht="29.25" customHeight="1" thickBot="1" x14ac:dyDescent="0.3">
      <c r="A25" s="46" t="s">
        <v>83</v>
      </c>
      <c r="B25" s="8" t="s">
        <v>84</v>
      </c>
      <c r="C25" s="109">
        <v>44500</v>
      </c>
      <c r="D25" s="66">
        <v>45</v>
      </c>
      <c r="E25" s="66">
        <v>49</v>
      </c>
      <c r="F25" s="66">
        <v>23</v>
      </c>
      <c r="G25" s="66">
        <v>51</v>
      </c>
      <c r="H25" s="66">
        <v>54</v>
      </c>
      <c r="I25" s="66">
        <v>41</v>
      </c>
      <c r="J25" s="66"/>
      <c r="K25" s="66">
        <v>52</v>
      </c>
      <c r="L25" s="66">
        <v>39</v>
      </c>
      <c r="M25" s="66">
        <v>60</v>
      </c>
      <c r="N25" s="66">
        <v>36</v>
      </c>
      <c r="O25" s="66">
        <v>38</v>
      </c>
      <c r="P25" s="98">
        <v>42</v>
      </c>
      <c r="Q25" s="66"/>
      <c r="R25" s="100">
        <f t="shared" si="0"/>
        <v>530</v>
      </c>
      <c r="S25" s="62">
        <f t="shared" si="4"/>
        <v>44.166666666666664</v>
      </c>
      <c r="T25" s="119">
        <f t="shared" si="1"/>
        <v>73.6111111111111</v>
      </c>
    </row>
    <row r="26" spans="1:118" ht="29.25" customHeight="1" thickBot="1" x14ac:dyDescent="0.3">
      <c r="A26" s="46" t="s">
        <v>81</v>
      </c>
      <c r="B26" s="33" t="s">
        <v>82</v>
      </c>
      <c r="C26" s="109">
        <v>37000</v>
      </c>
      <c r="D26" s="66">
        <v>44</v>
      </c>
      <c r="E26" s="66">
        <v>49</v>
      </c>
      <c r="F26" s="66">
        <v>35</v>
      </c>
      <c r="G26" s="66">
        <v>6</v>
      </c>
      <c r="H26" s="66">
        <v>53</v>
      </c>
      <c r="I26" s="66">
        <v>54</v>
      </c>
      <c r="J26" s="66"/>
      <c r="K26" s="66">
        <v>51</v>
      </c>
      <c r="L26" s="66">
        <v>41</v>
      </c>
      <c r="M26" s="66">
        <v>54</v>
      </c>
      <c r="N26" s="66">
        <v>52</v>
      </c>
      <c r="O26" s="66">
        <v>50</v>
      </c>
      <c r="P26" s="98">
        <v>35</v>
      </c>
      <c r="Q26" s="66"/>
      <c r="R26" s="100">
        <f t="shared" si="0"/>
        <v>524</v>
      </c>
      <c r="S26" s="62">
        <f t="shared" si="4"/>
        <v>43.666666666666664</v>
      </c>
      <c r="T26" s="119">
        <f t="shared" si="1"/>
        <v>72.777777777777771</v>
      </c>
    </row>
    <row r="27" spans="1:118" ht="29.25" customHeight="1" thickBot="1" x14ac:dyDescent="0.3">
      <c r="A27" s="46" t="s">
        <v>51</v>
      </c>
      <c r="B27" s="84" t="s">
        <v>52</v>
      </c>
      <c r="C27" s="109">
        <v>200000</v>
      </c>
      <c r="D27" s="66">
        <v>30</v>
      </c>
      <c r="E27" s="66">
        <v>47</v>
      </c>
      <c r="F27" s="66">
        <v>23</v>
      </c>
      <c r="G27" s="66">
        <v>19</v>
      </c>
      <c r="H27" s="66">
        <v>40</v>
      </c>
      <c r="I27" s="66">
        <v>46</v>
      </c>
      <c r="J27" s="66"/>
      <c r="K27" s="66">
        <v>52</v>
      </c>
      <c r="L27" s="66">
        <v>42</v>
      </c>
      <c r="M27" s="66">
        <v>60</v>
      </c>
      <c r="N27" s="66">
        <v>39</v>
      </c>
      <c r="O27" s="66">
        <v>33</v>
      </c>
      <c r="P27" s="98">
        <v>40</v>
      </c>
      <c r="Q27" s="66"/>
      <c r="R27" s="100">
        <f t="shared" si="0"/>
        <v>471</v>
      </c>
      <c r="S27" s="62">
        <f t="shared" si="4"/>
        <v>39.25</v>
      </c>
      <c r="T27" s="119">
        <f t="shared" si="1"/>
        <v>65.416666666666671</v>
      </c>
    </row>
    <row r="28" spans="1:118" ht="29.25" customHeight="1" thickBot="1" x14ac:dyDescent="0.3">
      <c r="A28" s="46" t="s">
        <v>77</v>
      </c>
      <c r="B28" s="8" t="s">
        <v>78</v>
      </c>
      <c r="C28" s="109">
        <v>196592</v>
      </c>
      <c r="D28" s="66">
        <v>22</v>
      </c>
      <c r="E28" s="66">
        <v>42</v>
      </c>
      <c r="F28" s="66">
        <v>23</v>
      </c>
      <c r="G28" s="66">
        <v>3</v>
      </c>
      <c r="H28" s="66">
        <v>52</v>
      </c>
      <c r="I28" s="66">
        <v>34</v>
      </c>
      <c r="J28" s="66"/>
      <c r="K28" s="66">
        <v>54</v>
      </c>
      <c r="L28" s="66">
        <v>50</v>
      </c>
      <c r="M28" s="66">
        <v>60</v>
      </c>
      <c r="N28" s="66">
        <v>37</v>
      </c>
      <c r="O28" s="66">
        <v>36</v>
      </c>
      <c r="P28" s="98">
        <v>41</v>
      </c>
      <c r="Q28" s="66"/>
      <c r="R28" s="100">
        <f t="shared" si="0"/>
        <v>454</v>
      </c>
      <c r="S28" s="62">
        <f t="shared" si="4"/>
        <v>37.833333333333336</v>
      </c>
      <c r="T28" s="119">
        <f t="shared" si="1"/>
        <v>63.055555555555564</v>
      </c>
    </row>
    <row r="29" spans="1:118" ht="29.25" customHeight="1" x14ac:dyDescent="0.25">
      <c r="A29" s="6"/>
      <c r="B29" s="8" t="s">
        <v>9</v>
      </c>
      <c r="C29" s="88">
        <f>SUM(C5:C28)</f>
        <v>2669112</v>
      </c>
    </row>
    <row r="30" spans="1:118" ht="29.25" customHeight="1" x14ac:dyDescent="0.25">
      <c r="A30" s="6"/>
      <c r="B30" s="6"/>
      <c r="C30" s="11"/>
    </row>
    <row r="31" spans="1:118" ht="29.25" customHeight="1" x14ac:dyDescent="0.25">
      <c r="B31" s="87" t="s">
        <v>90</v>
      </c>
      <c r="C31" s="86">
        <v>2000000</v>
      </c>
      <c r="D31" s="129" t="s">
        <v>91</v>
      </c>
      <c r="E31" s="130"/>
      <c r="F31" s="130"/>
      <c r="G31" s="131"/>
      <c r="I31" s="94" t="s">
        <v>123</v>
      </c>
      <c r="Q31" s="150" t="s">
        <v>124</v>
      </c>
      <c r="R31" s="150"/>
      <c r="S31" s="150"/>
      <c r="T31" s="150"/>
    </row>
    <row r="32" spans="1:118" ht="29.25" customHeight="1" x14ac:dyDescent="0.25">
      <c r="D32" s="132"/>
      <c r="E32" s="133"/>
      <c r="F32" s="133"/>
      <c r="G32" s="134"/>
      <c r="Q32" s="150"/>
      <c r="R32" s="150"/>
      <c r="S32" s="150"/>
      <c r="T32" s="150"/>
    </row>
    <row r="33" spans="4:20" ht="29.25" customHeight="1" x14ac:dyDescent="0.25">
      <c r="D33" s="135"/>
      <c r="E33" s="136"/>
      <c r="F33" s="136"/>
      <c r="G33" s="137"/>
      <c r="Q33" s="150"/>
      <c r="R33" s="150"/>
      <c r="S33" s="150"/>
      <c r="T33" s="150"/>
    </row>
  </sheetData>
  <sheetProtection algorithmName="SHA-512" hashValue="T7quKd6sR6Ys0a8hMKexYeJSqHe7IutgEGOiEfctwegZJNNsRmp/vMUf7pY/U/bX6N0UftWldDh57kZle4EBoA==" saltValue="u5g77WaTN60zmxZu4z7VkA==" spinCount="100000" sheet="1" objects="1" scenarios="1"/>
  <sortState ref="A5:U28">
    <sortCondition descending="1" ref="T5:T28"/>
  </sortState>
  <mergeCells count="8">
    <mergeCell ref="D31:G33"/>
    <mergeCell ref="A4:B4"/>
    <mergeCell ref="S2:S3"/>
    <mergeCell ref="T2:T3"/>
    <mergeCell ref="A1:B1"/>
    <mergeCell ref="D2:P2"/>
    <mergeCell ref="R2:R3"/>
    <mergeCell ref="Q31:T33"/>
  </mergeCells>
  <dataValidations count="1">
    <dataValidation type="whole" allowBlank="1" showInputMessage="1" showErrorMessage="1" sqref="R5:R28">
      <formula1>0</formula1>
      <formula2>70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0" orientation="landscape" horizontalDpi="300" verticalDpi="300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3"/>
  <sheetViews>
    <sheetView topLeftCell="A19" zoomScale="70" zoomScaleNormal="70" workbookViewId="0">
      <selection activeCell="Q31" sqref="Q31"/>
    </sheetView>
  </sheetViews>
  <sheetFormatPr defaultRowHeight="29.25" customHeight="1" x14ac:dyDescent="0.25"/>
  <cols>
    <col min="1" max="1" width="39.5703125" customWidth="1"/>
    <col min="2" max="2" width="51.7109375" customWidth="1"/>
    <col min="3" max="3" width="12.85546875" style="10" customWidth="1"/>
    <col min="4" max="4" width="11.7109375" style="7" hidden="1" customWidth="1"/>
    <col min="5" max="15" width="12.28515625" style="7" hidden="1" customWidth="1"/>
    <col min="16" max="16" width="11.85546875" style="7" hidden="1" customWidth="1"/>
    <col min="17" max="17" width="48.42578125" style="7" customWidth="1"/>
    <col min="18" max="18" width="11.42578125" style="23" customWidth="1"/>
    <col min="19" max="19" width="11.140625" style="7" customWidth="1"/>
    <col min="20" max="20" width="12.28515625" style="7" customWidth="1"/>
    <col min="21" max="21" width="4.42578125" style="7" customWidth="1"/>
    <col min="22" max="22" width="4.5703125" style="7" customWidth="1"/>
    <col min="23" max="24" width="4.42578125" style="7" customWidth="1"/>
    <col min="25" max="25" width="4.28515625" style="23" customWidth="1"/>
    <col min="26" max="26" width="4.42578125" style="7" customWidth="1"/>
    <col min="27" max="27" width="4.5703125" style="7" customWidth="1"/>
    <col min="28" max="28" width="4.42578125" style="7" customWidth="1"/>
    <col min="29" max="29" width="4.5703125" style="7" customWidth="1"/>
    <col min="30" max="31" width="4.42578125" style="7" customWidth="1"/>
    <col min="32" max="32" width="5.28515625" style="23" customWidth="1"/>
    <col min="33" max="33" width="4.42578125" style="7" customWidth="1"/>
    <col min="34" max="34" width="4.5703125" style="7" customWidth="1"/>
    <col min="35" max="35" width="4.42578125" style="7" customWidth="1"/>
    <col min="36" max="36" width="4.5703125" style="7" customWidth="1"/>
    <col min="37" max="38" width="4.42578125" style="7" customWidth="1"/>
    <col min="39" max="39" width="4.28515625" style="23" customWidth="1"/>
    <col min="40" max="40" width="4.42578125" style="7" customWidth="1"/>
    <col min="41" max="41" width="4.5703125" style="7" customWidth="1"/>
    <col min="42" max="42" width="4.42578125" style="7" customWidth="1"/>
    <col min="43" max="43" width="4.5703125" style="7" customWidth="1"/>
    <col min="44" max="45" width="4.42578125" style="7" customWidth="1"/>
    <col min="46" max="46" width="4.28515625" style="23" customWidth="1"/>
    <col min="47" max="47" width="4.42578125" style="7" customWidth="1"/>
    <col min="48" max="48" width="4.5703125" style="7" customWidth="1"/>
    <col min="49" max="49" width="4.42578125" style="7" customWidth="1"/>
    <col min="50" max="50" width="4.5703125" style="7" customWidth="1"/>
    <col min="51" max="52" width="4.42578125" style="7" customWidth="1"/>
    <col min="53" max="53" width="4.28515625" style="23" customWidth="1"/>
    <col min="54" max="54" width="4.42578125" style="7" customWidth="1"/>
    <col min="55" max="55" width="4.5703125" style="7" customWidth="1"/>
    <col min="56" max="56" width="4.42578125" style="7" customWidth="1"/>
    <col min="57" max="57" width="4.5703125" style="7" customWidth="1"/>
    <col min="58" max="59" width="4.42578125" style="7" customWidth="1"/>
    <col min="60" max="60" width="4.28515625" style="23" customWidth="1"/>
    <col min="61" max="61" width="4.42578125" style="7" customWidth="1"/>
    <col min="62" max="62" width="4.5703125" style="7" customWidth="1"/>
    <col min="63" max="63" width="4.42578125" style="7" customWidth="1"/>
    <col min="64" max="64" width="4.5703125" style="7" customWidth="1"/>
    <col min="65" max="66" width="4.42578125" style="7" customWidth="1"/>
    <col min="67" max="67" width="4.28515625" style="23" customWidth="1"/>
    <col min="68" max="68" width="4.42578125" style="7" customWidth="1"/>
    <col min="69" max="69" width="4.5703125" style="7" customWidth="1"/>
    <col min="70" max="70" width="4.42578125" style="7" customWidth="1"/>
    <col min="71" max="71" width="4.5703125" style="7" customWidth="1"/>
    <col min="72" max="73" width="4.42578125" style="7" customWidth="1"/>
    <col min="74" max="74" width="4.28515625" style="23" customWidth="1"/>
    <col min="75" max="75" width="4.42578125" style="7" customWidth="1"/>
    <col min="76" max="76" width="4.5703125" style="7" customWidth="1"/>
    <col min="77" max="77" width="4.42578125" style="7" customWidth="1"/>
    <col min="78" max="78" width="4.5703125" style="7" customWidth="1"/>
    <col min="79" max="80" width="4.42578125" style="7" customWidth="1"/>
    <col min="81" max="81" width="4.28515625" style="23" customWidth="1"/>
    <col min="82" max="82" width="4.42578125" style="7" customWidth="1"/>
    <col min="83" max="83" width="4.5703125" style="7" customWidth="1"/>
    <col min="84" max="84" width="4.42578125" style="7" customWidth="1"/>
    <col min="85" max="85" width="4.5703125" style="7" customWidth="1"/>
    <col min="86" max="87" width="4.42578125" style="7" customWidth="1"/>
    <col min="88" max="88" width="4.28515625" style="23" customWidth="1"/>
    <col min="89" max="89" width="4.42578125" style="7" customWidth="1"/>
    <col min="90" max="90" width="4.5703125" style="7" customWidth="1"/>
    <col min="91" max="91" width="4.42578125" style="7" customWidth="1"/>
    <col min="92" max="92" width="4.5703125" style="7" customWidth="1"/>
    <col min="93" max="94" width="4.42578125" style="7" customWidth="1"/>
    <col min="95" max="95" width="4.28515625" style="23" customWidth="1"/>
    <col min="96" max="96" width="4.42578125" style="7" customWidth="1"/>
    <col min="97" max="97" width="4.5703125" style="7" customWidth="1"/>
    <col min="98" max="98" width="4.42578125" style="7" customWidth="1"/>
    <col min="99" max="99" width="4.5703125" style="7" customWidth="1"/>
    <col min="100" max="101" width="4.42578125" style="7" customWidth="1"/>
    <col min="102" max="102" width="4.28515625" style="23" customWidth="1"/>
    <col min="103" max="103" width="4.42578125" style="7" customWidth="1"/>
    <col min="104" max="104" width="4.5703125" style="7" customWidth="1"/>
    <col min="105" max="105" width="4.42578125" style="7" customWidth="1"/>
    <col min="106" max="106" width="4.5703125" style="7" customWidth="1"/>
    <col min="107" max="108" width="4.42578125" style="7" customWidth="1"/>
    <col min="109" max="109" width="5.85546875" style="23" customWidth="1"/>
    <col min="110" max="110" width="4.42578125" style="7" customWidth="1"/>
    <col min="111" max="111" width="4.5703125" style="7" customWidth="1"/>
    <col min="112" max="112" width="4.42578125" style="7" customWidth="1"/>
    <col min="113" max="113" width="4.5703125" style="7" customWidth="1"/>
    <col min="114" max="115" width="4.42578125" style="7" customWidth="1"/>
    <col min="116" max="116" width="4.28515625" style="23" customWidth="1"/>
    <col min="117" max="117" width="8.42578125" style="25" customWidth="1"/>
    <col min="118" max="118" width="9.140625" style="2"/>
  </cols>
  <sheetData>
    <row r="1" spans="1:118" ht="29.25" customHeight="1" x14ac:dyDescent="0.4">
      <c r="A1" s="144" t="s">
        <v>87</v>
      </c>
      <c r="B1" s="145"/>
      <c r="C1" s="9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  <c r="Q1" s="93"/>
      <c r="R1" s="153" t="s">
        <v>30</v>
      </c>
      <c r="S1" s="153" t="s">
        <v>28</v>
      </c>
      <c r="T1" s="153" t="s">
        <v>29</v>
      </c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</row>
    <row r="2" spans="1:118" ht="33" customHeight="1" thickBot="1" x14ac:dyDescent="0.3"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10"/>
      <c r="R2" s="154"/>
      <c r="S2" s="154"/>
      <c r="T2" s="154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ht="36.75" customHeight="1" thickBot="1" x14ac:dyDescent="0.3">
      <c r="A3" s="13" t="s">
        <v>0</v>
      </c>
      <c r="B3" s="13" t="s">
        <v>1</v>
      </c>
      <c r="C3" s="43" t="s">
        <v>11</v>
      </c>
      <c r="D3" s="57" t="s">
        <v>15</v>
      </c>
      <c r="E3" s="57" t="s">
        <v>16</v>
      </c>
      <c r="F3" s="57" t="s">
        <v>17</v>
      </c>
      <c r="G3" s="57" t="s">
        <v>31</v>
      </c>
      <c r="H3" s="57" t="s">
        <v>18</v>
      </c>
      <c r="I3" s="57" t="s">
        <v>19</v>
      </c>
      <c r="J3" s="57" t="s">
        <v>20</v>
      </c>
      <c r="K3" s="57" t="s">
        <v>21</v>
      </c>
      <c r="L3" s="57" t="s">
        <v>22</v>
      </c>
      <c r="M3" s="57" t="s">
        <v>25</v>
      </c>
      <c r="N3" s="61" t="s">
        <v>24</v>
      </c>
      <c r="O3" s="61" t="s">
        <v>32</v>
      </c>
      <c r="P3" s="61" t="s">
        <v>33</v>
      </c>
      <c r="Q3" s="96"/>
      <c r="R3" s="155"/>
      <c r="S3" s="155"/>
      <c r="T3" s="155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ht="38.25" customHeight="1" thickBot="1" x14ac:dyDescent="0.3">
      <c r="A4" s="138" t="s">
        <v>89</v>
      </c>
      <c r="B4" s="156"/>
      <c r="C4" s="56"/>
      <c r="D4" s="156"/>
      <c r="E4" s="156"/>
      <c r="F4" s="56"/>
      <c r="G4" s="65"/>
      <c r="H4" s="56"/>
      <c r="I4" s="56"/>
      <c r="J4" s="56"/>
      <c r="K4" s="56"/>
      <c r="L4" s="56"/>
      <c r="M4" s="56"/>
      <c r="N4" s="65"/>
      <c r="O4" s="65"/>
      <c r="P4" s="56"/>
      <c r="Q4" s="112"/>
      <c r="R4" s="156"/>
      <c r="S4" s="156"/>
      <c r="T4" s="15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</row>
    <row r="5" spans="1:118" s="4" customFormat="1" ht="29.25" customHeight="1" thickBot="1" x14ac:dyDescent="0.25">
      <c r="A5" s="69" t="s">
        <v>115</v>
      </c>
      <c r="B5" s="28" t="s">
        <v>117</v>
      </c>
      <c r="C5" s="105">
        <v>13000</v>
      </c>
      <c r="D5" s="77">
        <v>20</v>
      </c>
      <c r="E5" s="77">
        <v>27</v>
      </c>
      <c r="F5" s="77">
        <v>21</v>
      </c>
      <c r="G5" s="77">
        <v>27</v>
      </c>
      <c r="H5" s="77">
        <v>28</v>
      </c>
      <c r="I5" s="77">
        <v>22</v>
      </c>
      <c r="J5" s="77"/>
      <c r="K5" s="77">
        <v>24</v>
      </c>
      <c r="L5" s="77">
        <v>19</v>
      </c>
      <c r="M5" s="77">
        <v>30</v>
      </c>
      <c r="N5" s="77">
        <v>22</v>
      </c>
      <c r="O5" s="77">
        <v>24</v>
      </c>
      <c r="P5" s="97">
        <v>23</v>
      </c>
      <c r="Q5" s="66"/>
      <c r="R5" s="111">
        <f t="shared" ref="R5:R27" si="0">SUM(D5:P5)</f>
        <v>287</v>
      </c>
      <c r="S5" s="76">
        <f t="shared" ref="S5:S27" si="1">R5/12</f>
        <v>23.916666666666668</v>
      </c>
      <c r="T5" s="115">
        <f>S5/30*100</f>
        <v>79.722222222222229</v>
      </c>
    </row>
    <row r="6" spans="1:118" s="4" customFormat="1" ht="29.25" customHeight="1" thickBot="1" x14ac:dyDescent="0.25">
      <c r="A6" s="68" t="s">
        <v>7</v>
      </c>
      <c r="B6" s="28" t="s">
        <v>8</v>
      </c>
      <c r="C6" s="105">
        <v>15000</v>
      </c>
      <c r="D6" s="66">
        <v>27</v>
      </c>
      <c r="E6" s="66">
        <v>27</v>
      </c>
      <c r="F6" s="66">
        <v>15</v>
      </c>
      <c r="G6" s="66">
        <v>20</v>
      </c>
      <c r="H6" s="66">
        <v>29</v>
      </c>
      <c r="I6" s="66">
        <v>25</v>
      </c>
      <c r="J6" s="66"/>
      <c r="K6" s="66">
        <v>23</v>
      </c>
      <c r="L6" s="66">
        <v>21</v>
      </c>
      <c r="M6" s="66">
        <v>29</v>
      </c>
      <c r="N6" s="66">
        <v>26</v>
      </c>
      <c r="O6" s="66">
        <v>21</v>
      </c>
      <c r="P6" s="98">
        <v>24</v>
      </c>
      <c r="Q6" s="66"/>
      <c r="R6" s="111">
        <f t="shared" si="0"/>
        <v>287</v>
      </c>
      <c r="S6" s="76">
        <f t="shared" si="1"/>
        <v>23.916666666666668</v>
      </c>
      <c r="T6" s="115">
        <f t="shared" ref="T6:T27" si="2">S6/30*100</f>
        <v>79.722222222222229</v>
      </c>
    </row>
    <row r="7" spans="1:118" s="4" customFormat="1" ht="29.25" customHeight="1" thickBot="1" x14ac:dyDescent="0.25">
      <c r="A7" s="70" t="s">
        <v>106</v>
      </c>
      <c r="B7" s="28" t="s">
        <v>107</v>
      </c>
      <c r="C7" s="105">
        <v>16125</v>
      </c>
      <c r="D7" s="66">
        <v>20</v>
      </c>
      <c r="E7" s="66">
        <v>26</v>
      </c>
      <c r="F7" s="66">
        <v>21</v>
      </c>
      <c r="G7" s="66">
        <v>23</v>
      </c>
      <c r="H7" s="66">
        <v>27</v>
      </c>
      <c r="I7" s="66">
        <v>27</v>
      </c>
      <c r="J7" s="66"/>
      <c r="K7" s="66">
        <v>22</v>
      </c>
      <c r="L7" s="66">
        <v>20</v>
      </c>
      <c r="M7" s="66">
        <v>30</v>
      </c>
      <c r="N7" s="66">
        <v>29</v>
      </c>
      <c r="O7" s="66">
        <v>24</v>
      </c>
      <c r="P7" s="98">
        <v>16</v>
      </c>
      <c r="Q7" s="66"/>
      <c r="R7" s="111">
        <f t="shared" si="0"/>
        <v>285</v>
      </c>
      <c r="S7" s="76">
        <f t="shared" si="1"/>
        <v>23.75</v>
      </c>
      <c r="T7" s="115">
        <f t="shared" si="2"/>
        <v>79.166666666666657</v>
      </c>
    </row>
    <row r="8" spans="1:118" s="4" customFormat="1" ht="29.25" customHeight="1" thickBot="1" x14ac:dyDescent="0.25">
      <c r="A8" s="69" t="s">
        <v>39</v>
      </c>
      <c r="B8" s="28" t="s">
        <v>92</v>
      </c>
      <c r="C8" s="105">
        <v>11000</v>
      </c>
      <c r="D8" s="66">
        <v>25</v>
      </c>
      <c r="E8" s="66">
        <v>26</v>
      </c>
      <c r="F8" s="66">
        <v>15</v>
      </c>
      <c r="G8" s="66">
        <v>21</v>
      </c>
      <c r="H8" s="66">
        <v>28</v>
      </c>
      <c r="I8" s="66">
        <v>21</v>
      </c>
      <c r="J8" s="66"/>
      <c r="K8" s="85">
        <v>24</v>
      </c>
      <c r="L8" s="66">
        <v>24</v>
      </c>
      <c r="M8" s="66">
        <v>27</v>
      </c>
      <c r="N8" s="66">
        <v>24</v>
      </c>
      <c r="O8" s="66">
        <v>24</v>
      </c>
      <c r="P8" s="98">
        <v>23</v>
      </c>
      <c r="Q8" s="66"/>
      <c r="R8" s="111">
        <f t="shared" si="0"/>
        <v>282</v>
      </c>
      <c r="S8" s="76">
        <f t="shared" si="1"/>
        <v>23.5</v>
      </c>
      <c r="T8" s="115">
        <f t="shared" si="2"/>
        <v>78.333333333333329</v>
      </c>
    </row>
    <row r="9" spans="1:118" s="4" customFormat="1" ht="29.25" customHeight="1" thickBot="1" x14ac:dyDescent="0.25">
      <c r="A9" s="68" t="s">
        <v>74</v>
      </c>
      <c r="B9" s="28" t="s">
        <v>104</v>
      </c>
      <c r="C9" s="105">
        <v>20300</v>
      </c>
      <c r="D9" s="66">
        <v>26</v>
      </c>
      <c r="E9" s="66">
        <v>26</v>
      </c>
      <c r="F9" s="66">
        <v>24</v>
      </c>
      <c r="G9" s="66">
        <v>25</v>
      </c>
      <c r="H9" s="66">
        <v>24</v>
      </c>
      <c r="I9" s="66">
        <v>22</v>
      </c>
      <c r="J9" s="66"/>
      <c r="K9" s="66">
        <v>22</v>
      </c>
      <c r="L9" s="66">
        <v>21</v>
      </c>
      <c r="M9" s="66">
        <v>28</v>
      </c>
      <c r="N9" s="66">
        <v>27</v>
      </c>
      <c r="O9" s="66">
        <v>21</v>
      </c>
      <c r="P9" s="98">
        <v>12</v>
      </c>
      <c r="Q9" s="66"/>
      <c r="R9" s="111">
        <f t="shared" si="0"/>
        <v>278</v>
      </c>
      <c r="S9" s="76">
        <f t="shared" si="1"/>
        <v>23.166666666666668</v>
      </c>
      <c r="T9" s="115">
        <f t="shared" si="2"/>
        <v>77.222222222222229</v>
      </c>
    </row>
    <row r="10" spans="1:118" s="4" customFormat="1" ht="29.25" customHeight="1" thickBot="1" x14ac:dyDescent="0.25">
      <c r="A10" s="70" t="s">
        <v>103</v>
      </c>
      <c r="B10" s="28" t="s">
        <v>42</v>
      </c>
      <c r="C10" s="105">
        <v>30000</v>
      </c>
      <c r="D10" s="66">
        <v>17</v>
      </c>
      <c r="E10" s="66">
        <v>26</v>
      </c>
      <c r="F10" s="66">
        <v>15</v>
      </c>
      <c r="G10" s="66">
        <v>24</v>
      </c>
      <c r="H10" s="66">
        <v>28</v>
      </c>
      <c r="I10" s="66">
        <v>17</v>
      </c>
      <c r="J10" s="66"/>
      <c r="K10" s="66">
        <v>28</v>
      </c>
      <c r="L10" s="66">
        <v>23</v>
      </c>
      <c r="M10" s="66">
        <v>30</v>
      </c>
      <c r="N10" s="66">
        <v>26</v>
      </c>
      <c r="O10" s="66">
        <v>21</v>
      </c>
      <c r="P10" s="98">
        <v>22</v>
      </c>
      <c r="Q10" s="66"/>
      <c r="R10" s="111">
        <f t="shared" si="0"/>
        <v>277</v>
      </c>
      <c r="S10" s="76">
        <f t="shared" si="1"/>
        <v>23.083333333333332</v>
      </c>
      <c r="T10" s="115">
        <f t="shared" si="2"/>
        <v>76.944444444444443</v>
      </c>
    </row>
    <row r="11" spans="1:118" s="4" customFormat="1" ht="29.25" customHeight="1" thickBot="1" x14ac:dyDescent="0.25">
      <c r="A11" s="90" t="s">
        <v>40</v>
      </c>
      <c r="B11" s="29" t="s">
        <v>4</v>
      </c>
      <c r="C11" s="104">
        <v>20200</v>
      </c>
      <c r="D11" s="66">
        <v>24</v>
      </c>
      <c r="E11" s="66">
        <v>27</v>
      </c>
      <c r="F11" s="66">
        <v>19</v>
      </c>
      <c r="G11" s="66">
        <v>25</v>
      </c>
      <c r="H11" s="66">
        <v>30</v>
      </c>
      <c r="I11" s="66">
        <v>22</v>
      </c>
      <c r="J11" s="66"/>
      <c r="K11" s="66">
        <v>18</v>
      </c>
      <c r="L11" s="66">
        <v>23</v>
      </c>
      <c r="M11" s="66">
        <v>28</v>
      </c>
      <c r="N11" s="66">
        <v>27</v>
      </c>
      <c r="O11" s="66">
        <v>19</v>
      </c>
      <c r="P11" s="98">
        <v>12</v>
      </c>
      <c r="Q11" s="66"/>
      <c r="R11" s="111">
        <f t="shared" si="0"/>
        <v>274</v>
      </c>
      <c r="S11" s="76">
        <f t="shared" si="1"/>
        <v>22.833333333333332</v>
      </c>
      <c r="T11" s="115">
        <f t="shared" si="2"/>
        <v>76.111111111111114</v>
      </c>
    </row>
    <row r="12" spans="1:118" s="4" customFormat="1" ht="29.25" customHeight="1" thickBot="1" x14ac:dyDescent="0.25">
      <c r="A12" s="70" t="s">
        <v>101</v>
      </c>
      <c r="B12" s="28" t="s">
        <v>102</v>
      </c>
      <c r="C12" s="104">
        <v>30000</v>
      </c>
      <c r="D12" s="66">
        <v>17</v>
      </c>
      <c r="E12" s="66">
        <v>26</v>
      </c>
      <c r="F12" s="66">
        <v>13</v>
      </c>
      <c r="G12" s="66">
        <v>25</v>
      </c>
      <c r="H12" s="66">
        <v>25</v>
      </c>
      <c r="I12" s="66">
        <v>19</v>
      </c>
      <c r="J12" s="66"/>
      <c r="K12" s="66">
        <v>24</v>
      </c>
      <c r="L12" s="66">
        <v>23</v>
      </c>
      <c r="M12" s="66">
        <v>30</v>
      </c>
      <c r="N12" s="66">
        <v>21</v>
      </c>
      <c r="O12" s="66">
        <v>28</v>
      </c>
      <c r="P12" s="98">
        <v>23</v>
      </c>
      <c r="Q12" s="66"/>
      <c r="R12" s="111">
        <f t="shared" si="0"/>
        <v>274</v>
      </c>
      <c r="S12" s="76">
        <f t="shared" si="1"/>
        <v>22.833333333333332</v>
      </c>
      <c r="T12" s="115">
        <f t="shared" si="2"/>
        <v>76.111111111111114</v>
      </c>
    </row>
    <row r="13" spans="1:118" s="4" customFormat="1" ht="29.25" customHeight="1" thickBot="1" x14ac:dyDescent="0.25">
      <c r="A13" s="70" t="s">
        <v>35</v>
      </c>
      <c r="B13" s="28" t="s">
        <v>99</v>
      </c>
      <c r="C13" s="104">
        <v>20000</v>
      </c>
      <c r="D13" s="66">
        <v>19</v>
      </c>
      <c r="E13" s="66">
        <v>24</v>
      </c>
      <c r="F13" s="66">
        <v>15</v>
      </c>
      <c r="G13" s="66">
        <v>28</v>
      </c>
      <c r="H13" s="66">
        <v>27</v>
      </c>
      <c r="I13" s="66">
        <v>27</v>
      </c>
      <c r="J13" s="66"/>
      <c r="K13" s="66">
        <v>22</v>
      </c>
      <c r="L13" s="66">
        <v>20</v>
      </c>
      <c r="M13" s="66">
        <v>30</v>
      </c>
      <c r="N13" s="66">
        <v>26</v>
      </c>
      <c r="O13" s="66">
        <v>13</v>
      </c>
      <c r="P13" s="98">
        <v>20</v>
      </c>
      <c r="Q13" s="113"/>
      <c r="R13" s="111">
        <f t="shared" si="0"/>
        <v>271</v>
      </c>
      <c r="S13" s="76">
        <f t="shared" si="1"/>
        <v>22.583333333333332</v>
      </c>
      <c r="T13" s="115">
        <f t="shared" si="2"/>
        <v>75.277777777777771</v>
      </c>
    </row>
    <row r="14" spans="1:118" s="4" customFormat="1" ht="33.75" customHeight="1" thickBot="1" x14ac:dyDescent="0.25">
      <c r="A14" s="70" t="s">
        <v>40</v>
      </c>
      <c r="B14" s="28" t="s">
        <v>94</v>
      </c>
      <c r="C14" s="105">
        <v>18000</v>
      </c>
      <c r="D14" s="66">
        <v>25</v>
      </c>
      <c r="E14" s="66">
        <v>27</v>
      </c>
      <c r="F14" s="66">
        <v>24</v>
      </c>
      <c r="G14" s="66">
        <v>25</v>
      </c>
      <c r="H14" s="66">
        <v>24</v>
      </c>
      <c r="I14" s="66">
        <v>16</v>
      </c>
      <c r="J14" s="66"/>
      <c r="K14" s="66">
        <v>20</v>
      </c>
      <c r="L14" s="66">
        <v>21</v>
      </c>
      <c r="M14" s="66">
        <v>29</v>
      </c>
      <c r="N14" s="66">
        <v>25</v>
      </c>
      <c r="O14" s="66">
        <v>19</v>
      </c>
      <c r="P14" s="98">
        <v>15</v>
      </c>
      <c r="Q14" s="66"/>
      <c r="R14" s="111">
        <f t="shared" si="0"/>
        <v>270</v>
      </c>
      <c r="S14" s="76">
        <f t="shared" si="1"/>
        <v>22.5</v>
      </c>
      <c r="T14" s="115">
        <f t="shared" si="2"/>
        <v>75</v>
      </c>
    </row>
    <row r="15" spans="1:118" s="4" customFormat="1" ht="29.25" customHeight="1" thickBot="1" x14ac:dyDescent="0.25">
      <c r="A15" s="70" t="s">
        <v>40</v>
      </c>
      <c r="B15" s="28" t="s">
        <v>93</v>
      </c>
      <c r="C15" s="104">
        <v>20200</v>
      </c>
      <c r="D15" s="66">
        <v>24</v>
      </c>
      <c r="E15" s="66">
        <v>27</v>
      </c>
      <c r="F15" s="66">
        <v>24</v>
      </c>
      <c r="G15" s="66">
        <v>25</v>
      </c>
      <c r="H15" s="66">
        <v>23</v>
      </c>
      <c r="I15" s="66">
        <v>15</v>
      </c>
      <c r="J15" s="66"/>
      <c r="K15" s="66">
        <v>18</v>
      </c>
      <c r="L15" s="66">
        <v>22</v>
      </c>
      <c r="M15" s="66">
        <v>28</v>
      </c>
      <c r="N15" s="66">
        <v>26</v>
      </c>
      <c r="O15" s="66">
        <v>19</v>
      </c>
      <c r="P15" s="98">
        <v>12</v>
      </c>
      <c r="Q15" s="66"/>
      <c r="R15" s="111">
        <f t="shared" si="0"/>
        <v>263</v>
      </c>
      <c r="S15" s="76">
        <f t="shared" si="1"/>
        <v>21.916666666666668</v>
      </c>
      <c r="T15" s="115">
        <f t="shared" si="2"/>
        <v>73.055555555555557</v>
      </c>
    </row>
    <row r="16" spans="1:118" s="4" customFormat="1" ht="29.25" customHeight="1" thickBot="1" x14ac:dyDescent="0.25">
      <c r="A16" s="70" t="s">
        <v>95</v>
      </c>
      <c r="B16" s="28" t="s">
        <v>96</v>
      </c>
      <c r="C16" s="104">
        <v>26000</v>
      </c>
      <c r="D16" s="66">
        <v>21</v>
      </c>
      <c r="E16" s="66">
        <v>25</v>
      </c>
      <c r="F16" s="66">
        <v>15</v>
      </c>
      <c r="G16" s="66">
        <v>22</v>
      </c>
      <c r="H16" s="66">
        <v>29</v>
      </c>
      <c r="I16" s="66">
        <v>19</v>
      </c>
      <c r="J16" s="66"/>
      <c r="K16" s="66">
        <v>26</v>
      </c>
      <c r="L16" s="66">
        <v>21</v>
      </c>
      <c r="M16" s="66">
        <v>23</v>
      </c>
      <c r="N16" s="66">
        <v>28</v>
      </c>
      <c r="O16" s="66">
        <v>20</v>
      </c>
      <c r="P16" s="98">
        <v>14</v>
      </c>
      <c r="Q16" s="66"/>
      <c r="R16" s="111">
        <f t="shared" si="0"/>
        <v>263</v>
      </c>
      <c r="S16" s="76">
        <f t="shared" si="1"/>
        <v>21.916666666666668</v>
      </c>
      <c r="T16" s="115">
        <f t="shared" si="2"/>
        <v>73.055555555555557</v>
      </c>
    </row>
    <row r="17" spans="1:118" s="4" customFormat="1" ht="29.25" customHeight="1" thickBot="1" x14ac:dyDescent="0.25">
      <c r="A17" s="68" t="s">
        <v>7</v>
      </c>
      <c r="B17" s="28" t="s">
        <v>119</v>
      </c>
      <c r="C17" s="104">
        <v>30000</v>
      </c>
      <c r="D17" s="66">
        <v>25</v>
      </c>
      <c r="E17" s="66">
        <v>23</v>
      </c>
      <c r="F17" s="66">
        <v>9</v>
      </c>
      <c r="G17" s="66">
        <v>9</v>
      </c>
      <c r="H17" s="66">
        <v>28</v>
      </c>
      <c r="I17" s="66">
        <v>23</v>
      </c>
      <c r="J17" s="66"/>
      <c r="K17" s="66">
        <v>20</v>
      </c>
      <c r="L17" s="66">
        <v>19</v>
      </c>
      <c r="M17" s="66">
        <v>28</v>
      </c>
      <c r="N17" s="66">
        <v>25</v>
      </c>
      <c r="O17" s="66">
        <v>26</v>
      </c>
      <c r="P17" s="98">
        <v>18</v>
      </c>
      <c r="Q17" s="114" t="s">
        <v>130</v>
      </c>
      <c r="R17" s="111">
        <f t="shared" si="0"/>
        <v>253</v>
      </c>
      <c r="S17" s="76">
        <f t="shared" si="1"/>
        <v>21.083333333333332</v>
      </c>
      <c r="T17" s="115">
        <f t="shared" si="2"/>
        <v>70.277777777777771</v>
      </c>
    </row>
    <row r="18" spans="1:118" s="4" customFormat="1" ht="29.25" customHeight="1" thickBot="1" x14ac:dyDescent="0.25">
      <c r="A18" s="69" t="s">
        <v>108</v>
      </c>
      <c r="B18" s="28" t="s">
        <v>109</v>
      </c>
      <c r="C18" s="102">
        <v>14000</v>
      </c>
      <c r="D18" s="66">
        <v>17</v>
      </c>
      <c r="E18" s="66">
        <v>26</v>
      </c>
      <c r="F18" s="66">
        <v>15</v>
      </c>
      <c r="G18" s="66">
        <v>14</v>
      </c>
      <c r="H18" s="66">
        <v>30</v>
      </c>
      <c r="I18" s="66">
        <v>24</v>
      </c>
      <c r="J18" s="66"/>
      <c r="K18" s="66">
        <v>19</v>
      </c>
      <c r="L18" s="66">
        <v>22</v>
      </c>
      <c r="M18" s="66">
        <v>30</v>
      </c>
      <c r="N18" s="66">
        <v>23</v>
      </c>
      <c r="O18" s="66">
        <v>22</v>
      </c>
      <c r="P18" s="98">
        <v>6</v>
      </c>
      <c r="Q18" s="125" t="s">
        <v>131</v>
      </c>
      <c r="R18" s="111">
        <f t="shared" si="0"/>
        <v>248</v>
      </c>
      <c r="S18" s="76">
        <f t="shared" si="1"/>
        <v>20.666666666666668</v>
      </c>
      <c r="T18" s="116">
        <f t="shared" si="2"/>
        <v>68.888888888888886</v>
      </c>
    </row>
    <row r="19" spans="1:118" ht="29.25" customHeight="1" thickBot="1" x14ac:dyDescent="0.3">
      <c r="A19" s="70" t="s">
        <v>41</v>
      </c>
      <c r="B19" s="28" t="s">
        <v>100</v>
      </c>
      <c r="C19" s="102">
        <v>30000</v>
      </c>
      <c r="D19" s="66">
        <v>22</v>
      </c>
      <c r="E19" s="66">
        <v>23</v>
      </c>
      <c r="F19" s="66">
        <v>15</v>
      </c>
      <c r="G19" s="66">
        <v>26</v>
      </c>
      <c r="H19" s="66">
        <v>22</v>
      </c>
      <c r="I19" s="66">
        <v>16</v>
      </c>
      <c r="J19" s="66"/>
      <c r="K19" s="66">
        <v>27</v>
      </c>
      <c r="L19" s="66">
        <v>22</v>
      </c>
      <c r="M19" s="66">
        <v>5</v>
      </c>
      <c r="N19" s="66">
        <v>20</v>
      </c>
      <c r="O19" s="66">
        <v>25</v>
      </c>
      <c r="P19" s="98">
        <v>21</v>
      </c>
      <c r="Q19" s="125" t="s">
        <v>131</v>
      </c>
      <c r="R19" s="111">
        <f t="shared" si="0"/>
        <v>244</v>
      </c>
      <c r="S19" s="76">
        <f t="shared" si="1"/>
        <v>20.333333333333332</v>
      </c>
      <c r="T19" s="116">
        <f t="shared" si="2"/>
        <v>67.777777777777771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</row>
    <row r="20" spans="1:118" s="45" customFormat="1" ht="29.25" customHeight="1" thickBot="1" x14ac:dyDescent="0.3">
      <c r="A20" s="69" t="s">
        <v>113</v>
      </c>
      <c r="B20" s="34" t="s">
        <v>114</v>
      </c>
      <c r="C20" s="126">
        <v>23000</v>
      </c>
      <c r="D20" s="66">
        <v>27</v>
      </c>
      <c r="E20" s="66">
        <v>22</v>
      </c>
      <c r="F20" s="66">
        <v>24</v>
      </c>
      <c r="G20" s="66">
        <v>23</v>
      </c>
      <c r="H20" s="66">
        <v>26</v>
      </c>
      <c r="I20" s="66">
        <v>16</v>
      </c>
      <c r="J20" s="66"/>
      <c r="K20" s="66">
        <v>26</v>
      </c>
      <c r="L20" s="66">
        <v>17</v>
      </c>
      <c r="M20" s="66">
        <v>21</v>
      </c>
      <c r="N20" s="66">
        <v>15</v>
      </c>
      <c r="O20" s="66">
        <v>15</v>
      </c>
      <c r="P20" s="98">
        <v>11</v>
      </c>
      <c r="Q20" s="125" t="s">
        <v>131</v>
      </c>
      <c r="R20" s="111">
        <f t="shared" si="0"/>
        <v>243</v>
      </c>
      <c r="S20" s="76">
        <f t="shared" si="1"/>
        <v>20.25</v>
      </c>
      <c r="T20" s="116">
        <f t="shared" si="2"/>
        <v>67.5</v>
      </c>
    </row>
    <row r="21" spans="1:118" s="45" customFormat="1" ht="29.25" customHeight="1" thickBot="1" x14ac:dyDescent="0.3">
      <c r="A21" s="69" t="s">
        <v>115</v>
      </c>
      <c r="B21" s="34" t="s">
        <v>118</v>
      </c>
      <c r="C21" s="120">
        <v>18900</v>
      </c>
      <c r="D21" s="66">
        <v>18</v>
      </c>
      <c r="E21" s="66">
        <v>26</v>
      </c>
      <c r="F21" s="66">
        <v>19</v>
      </c>
      <c r="G21" s="66">
        <v>17</v>
      </c>
      <c r="H21" s="66">
        <v>25</v>
      </c>
      <c r="I21" s="66">
        <v>22</v>
      </c>
      <c r="J21" s="66"/>
      <c r="K21" s="66">
        <v>18</v>
      </c>
      <c r="L21" s="66">
        <v>22</v>
      </c>
      <c r="M21" s="66">
        <v>26</v>
      </c>
      <c r="N21" s="66">
        <v>18</v>
      </c>
      <c r="O21" s="66">
        <v>19</v>
      </c>
      <c r="P21" s="98">
        <v>12</v>
      </c>
      <c r="Q21" s="125" t="s">
        <v>132</v>
      </c>
      <c r="R21" s="111">
        <f t="shared" si="0"/>
        <v>242</v>
      </c>
      <c r="S21" s="76">
        <f t="shared" si="1"/>
        <v>20.166666666666668</v>
      </c>
      <c r="T21" s="116">
        <f t="shared" si="2"/>
        <v>67.222222222222229</v>
      </c>
    </row>
    <row r="22" spans="1:118" s="45" customFormat="1" ht="29.25" customHeight="1" thickBot="1" x14ac:dyDescent="0.3">
      <c r="A22" s="69" t="s">
        <v>108</v>
      </c>
      <c r="B22" s="28" t="s">
        <v>110</v>
      </c>
      <c r="C22" s="127">
        <v>7000</v>
      </c>
      <c r="D22" s="66">
        <v>16</v>
      </c>
      <c r="E22" s="66">
        <v>25</v>
      </c>
      <c r="F22" s="66">
        <v>15</v>
      </c>
      <c r="G22" s="66">
        <v>21</v>
      </c>
      <c r="H22" s="66">
        <v>30</v>
      </c>
      <c r="I22" s="66">
        <v>14</v>
      </c>
      <c r="J22" s="66"/>
      <c r="K22" s="66">
        <v>19</v>
      </c>
      <c r="L22" s="66">
        <v>18</v>
      </c>
      <c r="M22" s="66">
        <v>30</v>
      </c>
      <c r="N22" s="66">
        <v>19</v>
      </c>
      <c r="O22" s="66">
        <v>23</v>
      </c>
      <c r="P22" s="98">
        <v>9</v>
      </c>
      <c r="Q22" s="125" t="s">
        <v>134</v>
      </c>
      <c r="R22" s="111">
        <f t="shared" si="0"/>
        <v>239</v>
      </c>
      <c r="S22" s="76">
        <f t="shared" si="1"/>
        <v>19.916666666666668</v>
      </c>
      <c r="T22" s="116">
        <f t="shared" si="2"/>
        <v>66.3888888888889</v>
      </c>
    </row>
    <row r="23" spans="1:118" ht="29.25" customHeight="1" thickBot="1" x14ac:dyDescent="0.3">
      <c r="A23" s="68" t="s">
        <v>115</v>
      </c>
      <c r="B23" s="28" t="s">
        <v>116</v>
      </c>
      <c r="C23" s="128">
        <v>24000</v>
      </c>
      <c r="D23" s="66">
        <v>18</v>
      </c>
      <c r="E23" s="66">
        <v>26</v>
      </c>
      <c r="F23" s="66">
        <v>21</v>
      </c>
      <c r="G23" s="66">
        <v>17</v>
      </c>
      <c r="H23" s="66">
        <v>24</v>
      </c>
      <c r="I23" s="66">
        <v>20</v>
      </c>
      <c r="J23" s="66"/>
      <c r="K23" s="66">
        <v>16</v>
      </c>
      <c r="L23" s="66">
        <v>20</v>
      </c>
      <c r="M23" s="66">
        <v>25</v>
      </c>
      <c r="N23" s="66">
        <v>17</v>
      </c>
      <c r="O23" s="66">
        <v>19</v>
      </c>
      <c r="P23" s="98">
        <v>11</v>
      </c>
      <c r="Q23" s="125" t="s">
        <v>131</v>
      </c>
      <c r="R23" s="111">
        <f t="shared" si="0"/>
        <v>234</v>
      </c>
      <c r="S23" s="76">
        <f t="shared" si="1"/>
        <v>19.5</v>
      </c>
      <c r="T23" s="116">
        <f t="shared" si="2"/>
        <v>65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29.25" customHeight="1" thickBot="1" x14ac:dyDescent="0.3">
      <c r="A24" s="70" t="s">
        <v>108</v>
      </c>
      <c r="B24" s="28" t="s">
        <v>111</v>
      </c>
      <c r="C24" s="120">
        <v>28000</v>
      </c>
      <c r="D24" s="66">
        <v>16</v>
      </c>
      <c r="E24" s="66">
        <v>25</v>
      </c>
      <c r="F24" s="66">
        <v>15</v>
      </c>
      <c r="G24" s="66">
        <v>18</v>
      </c>
      <c r="H24" s="66">
        <v>25</v>
      </c>
      <c r="I24" s="66">
        <v>13</v>
      </c>
      <c r="J24" s="66"/>
      <c r="K24" s="66">
        <v>19</v>
      </c>
      <c r="L24" s="66">
        <v>20</v>
      </c>
      <c r="M24" s="66">
        <v>30</v>
      </c>
      <c r="N24" s="66">
        <v>23</v>
      </c>
      <c r="O24" s="66">
        <v>21</v>
      </c>
      <c r="P24" s="98">
        <v>7</v>
      </c>
      <c r="Q24" s="66"/>
      <c r="R24" s="111">
        <f t="shared" si="0"/>
        <v>232</v>
      </c>
      <c r="S24" s="76">
        <f t="shared" si="1"/>
        <v>19.333333333333332</v>
      </c>
      <c r="T24" s="121">
        <f t="shared" si="2"/>
        <v>64.444444444444443</v>
      </c>
    </row>
    <row r="25" spans="1:118" ht="29.25" customHeight="1" thickBot="1" x14ac:dyDescent="0.3">
      <c r="A25" s="68" t="s">
        <v>77</v>
      </c>
      <c r="B25" s="28" t="s">
        <v>105</v>
      </c>
      <c r="C25" s="120">
        <v>28040</v>
      </c>
      <c r="D25" s="66">
        <v>13</v>
      </c>
      <c r="E25" s="66">
        <v>22</v>
      </c>
      <c r="F25" s="66">
        <v>15</v>
      </c>
      <c r="G25" s="66">
        <v>6</v>
      </c>
      <c r="H25" s="66">
        <v>26</v>
      </c>
      <c r="I25" s="66">
        <v>17</v>
      </c>
      <c r="J25" s="66"/>
      <c r="K25" s="66">
        <v>20</v>
      </c>
      <c r="L25" s="66">
        <v>24</v>
      </c>
      <c r="M25" s="66">
        <v>30</v>
      </c>
      <c r="N25" s="66">
        <v>18</v>
      </c>
      <c r="O25" s="66">
        <v>16</v>
      </c>
      <c r="P25" s="98">
        <v>13</v>
      </c>
      <c r="Q25" s="66"/>
      <c r="R25" s="111">
        <f t="shared" si="0"/>
        <v>220</v>
      </c>
      <c r="S25" s="76">
        <f t="shared" si="1"/>
        <v>18.333333333333332</v>
      </c>
      <c r="T25" s="121">
        <f t="shared" si="2"/>
        <v>61.111111111111107</v>
      </c>
    </row>
    <row r="26" spans="1:118" ht="29.25" customHeight="1" thickBot="1" x14ac:dyDescent="0.3">
      <c r="A26" s="68" t="s">
        <v>97</v>
      </c>
      <c r="B26" s="28" t="s">
        <v>98</v>
      </c>
      <c r="C26" s="120">
        <v>30000</v>
      </c>
      <c r="D26" s="66">
        <v>14</v>
      </c>
      <c r="E26" s="66">
        <v>26</v>
      </c>
      <c r="F26" s="66">
        <v>9</v>
      </c>
      <c r="G26" s="66">
        <v>9</v>
      </c>
      <c r="H26" s="66">
        <v>23</v>
      </c>
      <c r="I26" s="66">
        <v>24</v>
      </c>
      <c r="J26" s="66"/>
      <c r="K26" s="66">
        <v>22</v>
      </c>
      <c r="L26" s="66">
        <v>22</v>
      </c>
      <c r="M26" s="66">
        <v>20</v>
      </c>
      <c r="N26" s="66">
        <v>18</v>
      </c>
      <c r="O26" s="66">
        <v>12</v>
      </c>
      <c r="P26" s="98">
        <v>13</v>
      </c>
      <c r="Q26" s="66"/>
      <c r="R26" s="111">
        <f t="shared" si="0"/>
        <v>212</v>
      </c>
      <c r="S26" s="76">
        <f t="shared" si="1"/>
        <v>17.666666666666668</v>
      </c>
      <c r="T26" s="121">
        <f t="shared" si="2"/>
        <v>58.888888888888893</v>
      </c>
    </row>
    <row r="27" spans="1:118" ht="29.25" customHeight="1" thickBot="1" x14ac:dyDescent="0.3">
      <c r="A27" s="70" t="s">
        <v>83</v>
      </c>
      <c r="B27" s="28" t="s">
        <v>112</v>
      </c>
      <c r="C27" s="120">
        <v>30000</v>
      </c>
      <c r="D27" s="66">
        <v>18</v>
      </c>
      <c r="E27" s="66">
        <v>22</v>
      </c>
      <c r="F27" s="66">
        <v>9</v>
      </c>
      <c r="G27" s="66">
        <v>20</v>
      </c>
      <c r="H27" s="66">
        <v>19</v>
      </c>
      <c r="I27" s="66">
        <v>18</v>
      </c>
      <c r="J27" s="66"/>
      <c r="K27" s="66">
        <v>16</v>
      </c>
      <c r="L27" s="66">
        <v>18</v>
      </c>
      <c r="M27" s="66">
        <v>28</v>
      </c>
      <c r="N27" s="66">
        <v>13</v>
      </c>
      <c r="O27" s="66">
        <v>13</v>
      </c>
      <c r="P27" s="98">
        <v>7</v>
      </c>
      <c r="Q27" s="66"/>
      <c r="R27" s="111">
        <f t="shared" si="0"/>
        <v>201</v>
      </c>
      <c r="S27" s="76">
        <f t="shared" si="1"/>
        <v>16.75</v>
      </c>
      <c r="T27" s="121">
        <f t="shared" si="2"/>
        <v>55.833333333333336</v>
      </c>
    </row>
    <row r="28" spans="1:118" ht="29.25" customHeight="1" x14ac:dyDescent="0.25">
      <c r="A28" s="14"/>
      <c r="B28" s="15" t="s">
        <v>133</v>
      </c>
      <c r="C28" s="11">
        <f>SUM(C5:C27)</f>
        <v>502765</v>
      </c>
      <c r="Q28" s="151" t="s">
        <v>135</v>
      </c>
      <c r="R28" s="152"/>
      <c r="S28" s="152"/>
      <c r="T28" s="152"/>
    </row>
    <row r="29" spans="1:118" ht="29.25" customHeight="1" x14ac:dyDescent="0.25">
      <c r="A29" s="71" t="s">
        <v>3</v>
      </c>
      <c r="B29" s="5" t="s">
        <v>43</v>
      </c>
      <c r="C29" s="9">
        <v>180000</v>
      </c>
    </row>
    <row r="30" spans="1:118" ht="29.25" customHeight="1" x14ac:dyDescent="0.25">
      <c r="A30" s="72"/>
      <c r="B30" s="5" t="s">
        <v>44</v>
      </c>
      <c r="C30" s="11">
        <v>190000</v>
      </c>
    </row>
    <row r="31" spans="1:118" ht="29.25" customHeight="1" x14ac:dyDescent="0.25">
      <c r="A31" s="73"/>
      <c r="B31" s="74" t="s">
        <v>45</v>
      </c>
      <c r="C31" s="91">
        <v>370000</v>
      </c>
      <c r="R31" s="24"/>
    </row>
    <row r="32" spans="1:118" s="2" customFormat="1" ht="29.25" customHeight="1" x14ac:dyDescent="0.25">
      <c r="A32" s="6"/>
      <c r="B32" s="6"/>
      <c r="C32" s="1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24"/>
      <c r="S32" s="7"/>
      <c r="T32" s="7"/>
      <c r="U32" s="7"/>
      <c r="V32" s="7"/>
      <c r="W32" s="21"/>
      <c r="X32" s="7"/>
      <c r="Y32" s="24"/>
      <c r="Z32" s="7"/>
      <c r="AA32" s="7"/>
      <c r="AB32" s="7"/>
      <c r="AC32" s="7"/>
      <c r="AD32" s="21"/>
      <c r="AE32" s="7"/>
      <c r="AF32" s="24"/>
      <c r="AG32" s="7"/>
      <c r="AH32" s="7"/>
      <c r="AI32" s="7"/>
      <c r="AJ32" s="7"/>
      <c r="AK32" s="21"/>
      <c r="AL32" s="7"/>
      <c r="AM32" s="24"/>
      <c r="AN32" s="7"/>
      <c r="AO32" s="7"/>
      <c r="AP32" s="7"/>
      <c r="AQ32" s="7"/>
      <c r="AR32" s="21"/>
      <c r="AS32" s="7"/>
      <c r="AT32" s="24"/>
      <c r="AU32" s="7"/>
      <c r="AV32" s="7"/>
      <c r="AW32" s="7"/>
      <c r="AX32" s="7"/>
      <c r="AY32" s="21"/>
      <c r="AZ32" s="7"/>
      <c r="BA32" s="24"/>
      <c r="BB32" s="7"/>
      <c r="BC32" s="7"/>
      <c r="BD32" s="7"/>
      <c r="BE32" s="7"/>
      <c r="BF32" s="21"/>
      <c r="BG32" s="7"/>
      <c r="BH32" s="24"/>
      <c r="BI32" s="7"/>
      <c r="BJ32" s="7"/>
      <c r="BK32" s="7"/>
      <c r="BL32" s="7"/>
      <c r="BM32" s="21"/>
      <c r="BN32" s="7"/>
      <c r="BO32" s="24"/>
      <c r="BP32" s="7"/>
      <c r="BQ32" s="7"/>
      <c r="BR32" s="7"/>
      <c r="BS32" s="7"/>
      <c r="BT32" s="21"/>
      <c r="BU32" s="7"/>
      <c r="BV32" s="24"/>
      <c r="BW32" s="7"/>
      <c r="BX32" s="7"/>
      <c r="BY32" s="7"/>
      <c r="BZ32" s="7"/>
      <c r="CA32" s="21"/>
      <c r="CB32" s="7"/>
      <c r="CC32" s="24"/>
      <c r="CD32" s="7"/>
      <c r="CE32" s="7"/>
      <c r="CF32" s="7"/>
      <c r="CG32" s="7"/>
      <c r="CH32" s="21"/>
      <c r="CI32" s="7"/>
      <c r="CJ32" s="24"/>
      <c r="CK32" s="7"/>
      <c r="CL32" s="7"/>
      <c r="CM32" s="7"/>
      <c r="CN32" s="7"/>
      <c r="CO32" s="21"/>
      <c r="CP32" s="7"/>
      <c r="CQ32" s="24"/>
      <c r="CR32" s="7"/>
      <c r="CS32" s="7"/>
      <c r="CT32" s="7"/>
      <c r="CU32" s="7"/>
      <c r="CV32" s="21"/>
      <c r="CW32" s="7"/>
      <c r="CX32" s="24"/>
      <c r="CY32" s="7"/>
      <c r="CZ32" s="7"/>
      <c r="DA32" s="7"/>
      <c r="DB32" s="7"/>
      <c r="DC32" s="21"/>
      <c r="DD32" s="7"/>
      <c r="DE32" s="24"/>
      <c r="DF32" s="7"/>
      <c r="DG32" s="7"/>
      <c r="DH32" s="7"/>
      <c r="DI32" s="7"/>
      <c r="DJ32" s="21"/>
      <c r="DK32" s="7"/>
      <c r="DL32" s="24"/>
      <c r="DM32" s="26"/>
    </row>
    <row r="33" spans="1:117" s="2" customFormat="1" ht="29.25" customHeight="1" x14ac:dyDescent="0.3">
      <c r="A33" s="16"/>
      <c r="B33" s="6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4"/>
      <c r="S33" s="3"/>
      <c r="T33" s="7"/>
      <c r="U33" s="7"/>
      <c r="V33" s="7"/>
      <c r="W33" s="21"/>
      <c r="X33" s="7"/>
      <c r="Y33" s="24"/>
      <c r="Z33" s="7"/>
      <c r="AA33" s="7"/>
      <c r="AB33" s="7"/>
      <c r="AC33" s="7"/>
      <c r="AD33" s="21"/>
      <c r="AE33" s="7"/>
      <c r="AF33" s="24"/>
      <c r="AG33" s="7"/>
      <c r="AH33" s="7"/>
      <c r="AI33" s="7"/>
      <c r="AJ33" s="7"/>
      <c r="AK33" s="21"/>
      <c r="AL33" s="7"/>
      <c r="AM33" s="24"/>
      <c r="AN33" s="7"/>
      <c r="AO33" s="7"/>
      <c r="AP33" s="7"/>
      <c r="AQ33" s="7"/>
      <c r="AR33" s="21"/>
      <c r="AS33" s="7"/>
      <c r="AT33" s="24"/>
      <c r="AU33" s="7"/>
      <c r="AV33" s="7"/>
      <c r="AW33" s="7"/>
      <c r="AX33" s="7"/>
      <c r="AY33" s="21"/>
      <c r="AZ33" s="7"/>
      <c r="BA33" s="24"/>
      <c r="BB33" s="7"/>
      <c r="BC33" s="7"/>
      <c r="BD33" s="7"/>
      <c r="BE33" s="7"/>
      <c r="BF33" s="21"/>
      <c r="BG33" s="7"/>
      <c r="BH33" s="24"/>
      <c r="BI33" s="7"/>
      <c r="BJ33" s="7"/>
      <c r="BK33" s="7"/>
      <c r="BL33" s="7"/>
      <c r="BM33" s="21"/>
      <c r="BN33" s="7"/>
      <c r="BO33" s="24"/>
      <c r="BP33" s="7"/>
      <c r="BQ33" s="7"/>
      <c r="BR33" s="7"/>
      <c r="BS33" s="7"/>
      <c r="BT33" s="21"/>
      <c r="BU33" s="7"/>
      <c r="BV33" s="24"/>
      <c r="BW33" s="7"/>
      <c r="BX33" s="7"/>
      <c r="BY33" s="7"/>
      <c r="BZ33" s="7"/>
      <c r="CA33" s="21"/>
      <c r="CB33" s="7"/>
      <c r="CC33" s="24"/>
      <c r="CD33" s="7"/>
      <c r="CE33" s="7"/>
      <c r="CF33" s="7"/>
      <c r="CG33" s="7"/>
      <c r="CH33" s="21"/>
      <c r="CI33" s="7"/>
      <c r="CJ33" s="24"/>
      <c r="CK33" s="7"/>
      <c r="CL33" s="7"/>
      <c r="CM33" s="7"/>
      <c r="CN33" s="7"/>
      <c r="CO33" s="21"/>
      <c r="CP33" s="7"/>
      <c r="CQ33" s="24"/>
      <c r="CR33" s="7"/>
      <c r="CS33" s="7"/>
      <c r="CT33" s="7"/>
      <c r="CU33" s="7"/>
      <c r="CV33" s="21"/>
      <c r="CW33" s="7"/>
      <c r="CX33" s="24"/>
      <c r="CY33" s="7"/>
      <c r="CZ33" s="7"/>
      <c r="DA33" s="7"/>
      <c r="DB33" s="7"/>
      <c r="DC33" s="21"/>
      <c r="DD33" s="7"/>
      <c r="DE33" s="24"/>
      <c r="DF33" s="7"/>
      <c r="DG33" s="7"/>
      <c r="DH33" s="7"/>
      <c r="DI33" s="7"/>
      <c r="DJ33" s="21"/>
      <c r="DK33" s="7"/>
      <c r="DL33" s="24"/>
      <c r="DM33" s="26"/>
    </row>
    <row r="34" spans="1:117" s="1" customFormat="1" ht="29.25" customHeight="1" x14ac:dyDescent="0.2">
      <c r="A34" s="17"/>
      <c r="B34" s="17"/>
      <c r="C34" s="1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24"/>
      <c r="S34" s="7"/>
      <c r="T34" s="3"/>
      <c r="U34" s="3"/>
      <c r="V34" s="3"/>
      <c r="W34" s="3"/>
      <c r="X34" s="3"/>
      <c r="Y34" s="24"/>
      <c r="Z34" s="3"/>
      <c r="AA34" s="3"/>
      <c r="AB34" s="3"/>
      <c r="AC34" s="3"/>
      <c r="AD34" s="3"/>
      <c r="AE34" s="3"/>
      <c r="AF34" s="24"/>
      <c r="AG34" s="3"/>
      <c r="AH34" s="3"/>
      <c r="AI34" s="3"/>
      <c r="AJ34" s="3"/>
      <c r="AK34" s="3"/>
      <c r="AL34" s="3"/>
      <c r="AM34" s="24"/>
      <c r="AN34" s="3"/>
      <c r="AO34" s="3"/>
      <c r="AP34" s="3"/>
      <c r="AQ34" s="3"/>
      <c r="AR34" s="3"/>
      <c r="AS34" s="3"/>
      <c r="AT34" s="24"/>
      <c r="AU34" s="3"/>
      <c r="AV34" s="3"/>
      <c r="AW34" s="3"/>
      <c r="AX34" s="3"/>
      <c r="AY34" s="3"/>
      <c r="AZ34" s="3"/>
      <c r="BA34" s="24"/>
      <c r="BB34" s="27"/>
      <c r="BC34" s="27"/>
      <c r="BD34" s="27"/>
      <c r="BE34" s="27"/>
      <c r="BF34" s="27"/>
      <c r="BG34" s="27"/>
      <c r="BH34" s="24"/>
      <c r="BI34" s="3"/>
      <c r="BJ34" s="3"/>
      <c r="BK34" s="3"/>
      <c r="BL34" s="3"/>
      <c r="BM34" s="3"/>
      <c r="BN34" s="3"/>
      <c r="BO34" s="24"/>
      <c r="BP34" s="3"/>
      <c r="BQ34" s="3"/>
      <c r="BR34" s="3"/>
      <c r="BS34" s="3"/>
      <c r="BT34" s="3"/>
      <c r="BU34" s="3"/>
      <c r="BV34" s="24"/>
      <c r="BW34" s="3"/>
      <c r="BX34" s="3"/>
      <c r="BY34" s="3"/>
      <c r="BZ34" s="3"/>
      <c r="CA34" s="3"/>
      <c r="CB34" s="3"/>
      <c r="CC34" s="24"/>
      <c r="CD34" s="3"/>
      <c r="CE34" s="3"/>
      <c r="CF34" s="3"/>
      <c r="CG34" s="3"/>
      <c r="CH34" s="3"/>
      <c r="CI34" s="3"/>
      <c r="CJ34" s="24"/>
      <c r="CK34" s="3"/>
      <c r="CL34" s="3"/>
      <c r="CM34" s="3"/>
      <c r="CN34" s="3"/>
      <c r="CO34" s="3"/>
      <c r="CP34" s="3"/>
      <c r="CQ34" s="24"/>
      <c r="CR34" s="3"/>
      <c r="CS34" s="3"/>
      <c r="CT34" s="3"/>
      <c r="CU34" s="3"/>
      <c r="CV34" s="3"/>
      <c r="CW34" s="3"/>
      <c r="CX34" s="24"/>
      <c r="CY34" s="3"/>
      <c r="CZ34" s="3"/>
      <c r="DA34" s="3"/>
      <c r="DB34" s="3"/>
      <c r="DC34" s="3"/>
      <c r="DD34" s="3"/>
      <c r="DE34" s="24"/>
      <c r="DF34" s="3"/>
      <c r="DG34" s="3"/>
      <c r="DH34" s="3"/>
      <c r="DI34" s="3"/>
      <c r="DJ34" s="3"/>
      <c r="DK34" s="3"/>
      <c r="DL34" s="24"/>
      <c r="DM34" s="26"/>
    </row>
    <row r="35" spans="1:117" s="2" customFormat="1" ht="29.25" customHeight="1" x14ac:dyDescent="0.25">
      <c r="A35" s="14"/>
      <c r="B35" s="15"/>
      <c r="C35" s="1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24"/>
      <c r="S35" s="7"/>
      <c r="T35" s="7"/>
      <c r="U35" s="7"/>
      <c r="V35" s="7"/>
      <c r="W35" s="21"/>
      <c r="X35" s="7"/>
      <c r="Y35" s="24"/>
      <c r="Z35" s="7"/>
      <c r="AA35" s="7"/>
      <c r="AB35" s="7"/>
      <c r="AC35" s="7"/>
      <c r="AD35" s="21"/>
      <c r="AE35" s="7"/>
      <c r="AF35" s="24"/>
      <c r="AG35" s="7"/>
      <c r="AH35" s="7"/>
      <c r="AI35" s="7"/>
      <c r="AJ35" s="7"/>
      <c r="AK35" s="21"/>
      <c r="AL35" s="7"/>
      <c r="AM35" s="24"/>
      <c r="AN35" s="7"/>
      <c r="AO35" s="7"/>
      <c r="AP35" s="7"/>
      <c r="AQ35" s="7"/>
      <c r="AR35" s="21"/>
      <c r="AS35" s="7"/>
      <c r="AT35" s="24"/>
      <c r="AU35" s="7"/>
      <c r="AV35" s="7"/>
      <c r="AW35" s="7"/>
      <c r="AX35" s="7"/>
      <c r="AY35" s="21"/>
      <c r="AZ35" s="7"/>
      <c r="BA35" s="24"/>
      <c r="BB35" s="7"/>
      <c r="BC35" s="7"/>
      <c r="BD35" s="7"/>
      <c r="BE35" s="7"/>
      <c r="BF35" s="21"/>
      <c r="BG35" s="7"/>
      <c r="BH35" s="24"/>
      <c r="BI35" s="7"/>
      <c r="BJ35" s="7"/>
      <c r="BK35" s="7"/>
      <c r="BL35" s="7"/>
      <c r="BM35" s="21"/>
      <c r="BN35" s="7"/>
      <c r="BO35" s="24"/>
      <c r="BP35" s="7"/>
      <c r="BQ35" s="7"/>
      <c r="BR35" s="7"/>
      <c r="BS35" s="7"/>
      <c r="BT35" s="21"/>
      <c r="BU35" s="7"/>
      <c r="BV35" s="24"/>
      <c r="BW35" s="7"/>
      <c r="BX35" s="7"/>
      <c r="BY35" s="7"/>
      <c r="BZ35" s="7"/>
      <c r="CA35" s="21"/>
      <c r="CB35" s="7"/>
      <c r="CC35" s="24"/>
      <c r="CD35" s="7"/>
      <c r="CE35" s="7"/>
      <c r="CF35" s="7"/>
      <c r="CG35" s="7"/>
      <c r="CH35" s="21"/>
      <c r="CI35" s="7"/>
      <c r="CJ35" s="24"/>
      <c r="CK35" s="7"/>
      <c r="CL35" s="7"/>
      <c r="CM35" s="7"/>
      <c r="CN35" s="7"/>
      <c r="CO35" s="21"/>
      <c r="CP35" s="7"/>
      <c r="CQ35" s="24"/>
      <c r="CR35" s="7"/>
      <c r="CS35" s="7"/>
      <c r="CT35" s="7"/>
      <c r="CU35" s="7"/>
      <c r="CV35" s="21"/>
      <c r="CW35" s="7"/>
      <c r="CX35" s="24"/>
      <c r="CY35" s="7"/>
      <c r="CZ35" s="7"/>
      <c r="DA35" s="7"/>
      <c r="DB35" s="7"/>
      <c r="DC35" s="21"/>
      <c r="DD35" s="7"/>
      <c r="DE35" s="24"/>
      <c r="DF35" s="7"/>
      <c r="DG35" s="7"/>
      <c r="DH35" s="7"/>
      <c r="DI35" s="7"/>
      <c r="DJ35" s="21"/>
      <c r="DK35" s="7"/>
      <c r="DL35" s="24"/>
      <c r="DM35" s="26"/>
    </row>
    <row r="36" spans="1:117" s="2" customFormat="1" ht="29.25" customHeight="1" x14ac:dyDescent="0.25">
      <c r="A36" s="14"/>
      <c r="B36" s="14"/>
      <c r="C36" s="1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24"/>
      <c r="S36" s="7"/>
      <c r="T36" s="7"/>
      <c r="U36" s="7"/>
      <c r="V36" s="7"/>
      <c r="W36" s="21"/>
      <c r="X36" s="7"/>
      <c r="Y36" s="24"/>
      <c r="Z36" s="7"/>
      <c r="AA36" s="7"/>
      <c r="AB36" s="7"/>
      <c r="AC36" s="7"/>
      <c r="AD36" s="21"/>
      <c r="AE36" s="7"/>
      <c r="AF36" s="24"/>
      <c r="AG36" s="7"/>
      <c r="AH36" s="7"/>
      <c r="AI36" s="7"/>
      <c r="AJ36" s="7"/>
      <c r="AK36" s="21"/>
      <c r="AL36" s="7"/>
      <c r="AM36" s="24"/>
      <c r="AN36" s="7"/>
      <c r="AO36" s="7"/>
      <c r="AP36" s="7"/>
      <c r="AQ36" s="7"/>
      <c r="AR36" s="21"/>
      <c r="AS36" s="7"/>
      <c r="AT36" s="24"/>
      <c r="AU36" s="7"/>
      <c r="AV36" s="7"/>
      <c r="AW36" s="7"/>
      <c r="AX36" s="7"/>
      <c r="AY36" s="21"/>
      <c r="AZ36" s="7"/>
      <c r="BA36" s="24"/>
      <c r="BB36" s="7"/>
      <c r="BC36" s="7"/>
      <c r="BD36" s="7"/>
      <c r="BE36" s="7"/>
      <c r="BF36" s="21"/>
      <c r="BG36" s="7"/>
      <c r="BH36" s="24"/>
      <c r="BI36" s="7"/>
      <c r="BJ36" s="7"/>
      <c r="BK36" s="7"/>
      <c r="BL36" s="7"/>
      <c r="BM36" s="21"/>
      <c r="BN36" s="7"/>
      <c r="BO36" s="24"/>
      <c r="BP36" s="7"/>
      <c r="BQ36" s="7"/>
      <c r="BR36" s="7"/>
      <c r="BS36" s="7"/>
      <c r="BT36" s="21"/>
      <c r="BU36" s="7"/>
      <c r="BV36" s="24"/>
      <c r="BW36" s="7"/>
      <c r="BX36" s="7"/>
      <c r="BY36" s="7"/>
      <c r="BZ36" s="7"/>
      <c r="CA36" s="21"/>
      <c r="CB36" s="7"/>
      <c r="CC36" s="24"/>
      <c r="CD36" s="7"/>
      <c r="CE36" s="7"/>
      <c r="CF36" s="7"/>
      <c r="CG36" s="7"/>
      <c r="CH36" s="21"/>
      <c r="CI36" s="7"/>
      <c r="CJ36" s="24"/>
      <c r="CK36" s="7"/>
      <c r="CL36" s="7"/>
      <c r="CM36" s="7"/>
      <c r="CN36" s="7"/>
      <c r="CO36" s="21"/>
      <c r="CP36" s="7"/>
      <c r="CQ36" s="24"/>
      <c r="CR36" s="7"/>
      <c r="CS36" s="7"/>
      <c r="CT36" s="7"/>
      <c r="CU36" s="7"/>
      <c r="CV36" s="21"/>
      <c r="CW36" s="7"/>
      <c r="CX36" s="24"/>
      <c r="CY36" s="7"/>
      <c r="CZ36" s="7"/>
      <c r="DA36" s="7"/>
      <c r="DB36" s="7"/>
      <c r="DC36" s="21"/>
      <c r="DD36" s="7"/>
      <c r="DE36" s="24"/>
      <c r="DF36" s="7"/>
      <c r="DG36" s="7"/>
      <c r="DH36" s="7"/>
      <c r="DI36" s="7"/>
      <c r="DJ36" s="21"/>
      <c r="DK36" s="7"/>
      <c r="DL36" s="24"/>
      <c r="DM36" s="26"/>
    </row>
    <row r="37" spans="1:117" s="2" customFormat="1" ht="29.25" customHeight="1" x14ac:dyDescent="0.25">
      <c r="A37" s="14"/>
      <c r="B37" s="14"/>
      <c r="C37" s="19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24"/>
      <c r="S37" s="7"/>
      <c r="T37" s="7"/>
      <c r="U37" s="7"/>
      <c r="V37" s="7"/>
      <c r="W37" s="21"/>
      <c r="X37" s="7"/>
      <c r="Y37" s="24"/>
      <c r="Z37" s="7"/>
      <c r="AA37" s="7"/>
      <c r="AB37" s="7"/>
      <c r="AC37" s="7"/>
      <c r="AD37" s="21"/>
      <c r="AE37" s="7"/>
      <c r="AF37" s="24"/>
      <c r="AG37" s="7"/>
      <c r="AH37" s="7"/>
      <c r="AI37" s="7"/>
      <c r="AJ37" s="7"/>
      <c r="AK37" s="21"/>
      <c r="AL37" s="7"/>
      <c r="AM37" s="24"/>
      <c r="AN37" s="7"/>
      <c r="AO37" s="7"/>
      <c r="AP37" s="7"/>
      <c r="AQ37" s="7"/>
      <c r="AR37" s="21"/>
      <c r="AS37" s="7"/>
      <c r="AT37" s="24"/>
      <c r="AU37" s="7"/>
      <c r="AV37" s="7"/>
      <c r="AW37" s="7"/>
      <c r="AX37" s="7"/>
      <c r="AY37" s="21"/>
      <c r="AZ37" s="7"/>
      <c r="BA37" s="24"/>
      <c r="BB37" s="7"/>
      <c r="BC37" s="7"/>
      <c r="BD37" s="7"/>
      <c r="BE37" s="7"/>
      <c r="BF37" s="21"/>
      <c r="BG37" s="7"/>
      <c r="BH37" s="24"/>
      <c r="BI37" s="7"/>
      <c r="BJ37" s="7"/>
      <c r="BK37" s="7"/>
      <c r="BL37" s="7"/>
      <c r="BM37" s="21"/>
      <c r="BN37" s="7"/>
      <c r="BO37" s="24"/>
      <c r="BP37" s="7"/>
      <c r="BQ37" s="7"/>
      <c r="BR37" s="7"/>
      <c r="BS37" s="7"/>
      <c r="BT37" s="21"/>
      <c r="BU37" s="7"/>
      <c r="BV37" s="24"/>
      <c r="BW37" s="7"/>
      <c r="BX37" s="7"/>
      <c r="BY37" s="7"/>
      <c r="BZ37" s="7"/>
      <c r="CA37" s="21"/>
      <c r="CB37" s="7"/>
      <c r="CC37" s="24"/>
      <c r="CD37" s="7"/>
      <c r="CE37" s="7"/>
      <c r="CF37" s="7"/>
      <c r="CG37" s="7"/>
      <c r="CH37" s="21"/>
      <c r="CI37" s="7"/>
      <c r="CJ37" s="24"/>
      <c r="CK37" s="7"/>
      <c r="CL37" s="7"/>
      <c r="CM37" s="7"/>
      <c r="CN37" s="7"/>
      <c r="CO37" s="21"/>
      <c r="CP37" s="7"/>
      <c r="CQ37" s="24"/>
      <c r="CR37" s="7"/>
      <c r="CS37" s="7"/>
      <c r="CT37" s="7"/>
      <c r="CU37" s="7"/>
      <c r="CV37" s="21"/>
      <c r="CW37" s="7"/>
      <c r="CX37" s="24"/>
      <c r="CY37" s="7"/>
      <c r="CZ37" s="7"/>
      <c r="DA37" s="7"/>
      <c r="DB37" s="7"/>
      <c r="DC37" s="21"/>
      <c r="DD37" s="7"/>
      <c r="DE37" s="24"/>
      <c r="DF37" s="7"/>
      <c r="DG37" s="7"/>
      <c r="DH37" s="7"/>
      <c r="DI37" s="7"/>
      <c r="DJ37" s="21"/>
      <c r="DK37" s="7"/>
      <c r="DL37" s="24"/>
      <c r="DM37" s="26"/>
    </row>
    <row r="38" spans="1:117" s="2" customFormat="1" ht="29.25" customHeight="1" x14ac:dyDescent="0.25">
      <c r="A38" s="14"/>
      <c r="B38" s="14"/>
      <c r="C38" s="19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24"/>
      <c r="S38" s="7"/>
      <c r="T38" s="7"/>
      <c r="U38" s="7"/>
      <c r="V38" s="7"/>
      <c r="W38" s="21"/>
      <c r="X38" s="7"/>
      <c r="Y38" s="24"/>
      <c r="Z38" s="7"/>
      <c r="AA38" s="7"/>
      <c r="AB38" s="7"/>
      <c r="AC38" s="7"/>
      <c r="AD38" s="21"/>
      <c r="AE38" s="7"/>
      <c r="AF38" s="24"/>
      <c r="AG38" s="7"/>
      <c r="AH38" s="7"/>
      <c r="AI38" s="7"/>
      <c r="AJ38" s="7"/>
      <c r="AK38" s="21"/>
      <c r="AL38" s="7"/>
      <c r="AM38" s="24"/>
      <c r="AN38" s="7"/>
      <c r="AO38" s="7"/>
      <c r="AP38" s="7"/>
      <c r="AQ38" s="7"/>
      <c r="AR38" s="21"/>
      <c r="AS38" s="7"/>
      <c r="AT38" s="24"/>
      <c r="AU38" s="7"/>
      <c r="AV38" s="7"/>
      <c r="AW38" s="7"/>
      <c r="AX38" s="7"/>
      <c r="AY38" s="21"/>
      <c r="AZ38" s="7"/>
      <c r="BA38" s="24"/>
      <c r="BB38" s="7"/>
      <c r="BC38" s="7"/>
      <c r="BD38" s="7"/>
      <c r="BE38" s="7"/>
      <c r="BF38" s="21"/>
      <c r="BG38" s="7"/>
      <c r="BH38" s="24"/>
      <c r="BI38" s="7"/>
      <c r="BJ38" s="7"/>
      <c r="BK38" s="7"/>
      <c r="BL38" s="7"/>
      <c r="BM38" s="21"/>
      <c r="BN38" s="7"/>
      <c r="BO38" s="24"/>
      <c r="BP38" s="7"/>
      <c r="BQ38" s="7"/>
      <c r="BR38" s="7"/>
      <c r="BS38" s="7"/>
      <c r="BT38" s="21"/>
      <c r="BU38" s="7"/>
      <c r="BV38" s="24"/>
      <c r="BW38" s="7"/>
      <c r="BX38" s="7"/>
      <c r="BY38" s="7"/>
      <c r="BZ38" s="7"/>
      <c r="CA38" s="21"/>
      <c r="CB38" s="7"/>
      <c r="CC38" s="24"/>
      <c r="CD38" s="7"/>
      <c r="CE38" s="7"/>
      <c r="CF38" s="7"/>
      <c r="CG38" s="7"/>
      <c r="CH38" s="21"/>
      <c r="CI38" s="7"/>
      <c r="CJ38" s="24"/>
      <c r="CK38" s="7"/>
      <c r="CL38" s="7"/>
      <c r="CM38" s="7"/>
      <c r="CN38" s="7"/>
      <c r="CO38" s="21"/>
      <c r="CP38" s="7"/>
      <c r="CQ38" s="24"/>
      <c r="CR38" s="7"/>
      <c r="CS38" s="7"/>
      <c r="CT38" s="7"/>
      <c r="CU38" s="7"/>
      <c r="CV38" s="21"/>
      <c r="CW38" s="7"/>
      <c r="CX38" s="24"/>
      <c r="CY38" s="7"/>
      <c r="CZ38" s="7"/>
      <c r="DA38" s="7"/>
      <c r="DB38" s="7"/>
      <c r="DC38" s="21"/>
      <c r="DD38" s="7"/>
      <c r="DE38" s="24"/>
      <c r="DF38" s="7"/>
      <c r="DG38" s="7"/>
      <c r="DH38" s="7"/>
      <c r="DI38" s="7"/>
      <c r="DJ38" s="21"/>
      <c r="DK38" s="7"/>
      <c r="DL38" s="24"/>
      <c r="DM38" s="26"/>
    </row>
    <row r="39" spans="1:117" s="2" customFormat="1" ht="29.25" customHeight="1" x14ac:dyDescent="0.25">
      <c r="A39" s="6"/>
      <c r="B39" s="6"/>
      <c r="C39" s="2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24"/>
      <c r="S39" s="7"/>
      <c r="T39" s="7"/>
      <c r="U39" s="7"/>
      <c r="V39" s="7"/>
      <c r="W39" s="21"/>
      <c r="X39" s="7"/>
      <c r="Y39" s="24"/>
      <c r="Z39" s="7"/>
      <c r="AA39" s="7"/>
      <c r="AB39" s="7"/>
      <c r="AC39" s="7"/>
      <c r="AD39" s="21"/>
      <c r="AE39" s="7"/>
      <c r="AF39" s="24"/>
      <c r="AG39" s="7"/>
      <c r="AH39" s="7"/>
      <c r="AI39" s="7"/>
      <c r="AJ39" s="7"/>
      <c r="AK39" s="21"/>
      <c r="AL39" s="7"/>
      <c r="AM39" s="24"/>
      <c r="AN39" s="7"/>
      <c r="AO39" s="7"/>
      <c r="AP39" s="7"/>
      <c r="AQ39" s="7"/>
      <c r="AR39" s="21"/>
      <c r="AS39" s="7"/>
      <c r="AT39" s="24"/>
      <c r="AU39" s="7"/>
      <c r="AV39" s="7"/>
      <c r="AW39" s="7"/>
      <c r="AX39" s="7"/>
      <c r="AY39" s="21"/>
      <c r="AZ39" s="7"/>
      <c r="BA39" s="24"/>
      <c r="BB39" s="7"/>
      <c r="BC39" s="7"/>
      <c r="BD39" s="7"/>
      <c r="BE39" s="7"/>
      <c r="BF39" s="21"/>
      <c r="BG39" s="7"/>
      <c r="BH39" s="24"/>
      <c r="BI39" s="7"/>
      <c r="BJ39" s="7"/>
      <c r="BK39" s="7"/>
      <c r="BL39" s="7"/>
      <c r="BM39" s="21"/>
      <c r="BN39" s="7"/>
      <c r="BO39" s="24"/>
      <c r="BP39" s="7"/>
      <c r="BQ39" s="7"/>
      <c r="BR39" s="7"/>
      <c r="BS39" s="7"/>
      <c r="BT39" s="21"/>
      <c r="BU39" s="7"/>
      <c r="BV39" s="24"/>
      <c r="BW39" s="7"/>
      <c r="BX39" s="7"/>
      <c r="BY39" s="7"/>
      <c r="BZ39" s="7"/>
      <c r="CA39" s="21"/>
      <c r="CB39" s="7"/>
      <c r="CC39" s="24"/>
      <c r="CD39" s="7"/>
      <c r="CE39" s="7"/>
      <c r="CF39" s="7"/>
      <c r="CG39" s="7"/>
      <c r="CH39" s="21"/>
      <c r="CI39" s="7"/>
      <c r="CJ39" s="24"/>
      <c r="CK39" s="7"/>
      <c r="CL39" s="7"/>
      <c r="CM39" s="7"/>
      <c r="CN39" s="7"/>
      <c r="CO39" s="21"/>
      <c r="CP39" s="7"/>
      <c r="CQ39" s="24"/>
      <c r="CR39" s="7"/>
      <c r="CS39" s="7"/>
      <c r="CT39" s="7"/>
      <c r="CU39" s="7"/>
      <c r="CV39" s="21"/>
      <c r="CW39" s="7"/>
      <c r="CX39" s="24"/>
      <c r="CY39" s="7"/>
      <c r="CZ39" s="7"/>
      <c r="DA39" s="7"/>
      <c r="DB39" s="7"/>
      <c r="DC39" s="21"/>
      <c r="DD39" s="7"/>
      <c r="DE39" s="24"/>
      <c r="DF39" s="7"/>
      <c r="DG39" s="7"/>
      <c r="DH39" s="7"/>
      <c r="DI39" s="7"/>
      <c r="DJ39" s="21"/>
      <c r="DK39" s="7"/>
      <c r="DL39" s="24"/>
      <c r="DM39" s="26"/>
    </row>
    <row r="40" spans="1:117" s="2" customFormat="1" ht="29.25" customHeight="1" x14ac:dyDescent="0.25">
      <c r="A40" s="6"/>
      <c r="B40" s="6"/>
      <c r="C40" s="2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24"/>
      <c r="S40" s="7"/>
      <c r="T40" s="7"/>
      <c r="U40" s="7"/>
      <c r="V40" s="7"/>
      <c r="W40" s="21"/>
      <c r="X40" s="7"/>
      <c r="Y40" s="24"/>
      <c r="Z40" s="7"/>
      <c r="AA40" s="7"/>
      <c r="AB40" s="7"/>
      <c r="AC40" s="7"/>
      <c r="AD40" s="21"/>
      <c r="AE40" s="7"/>
      <c r="AF40" s="24"/>
      <c r="AG40" s="7"/>
      <c r="AH40" s="7"/>
      <c r="AI40" s="7"/>
      <c r="AJ40" s="7"/>
      <c r="AK40" s="21"/>
      <c r="AL40" s="7"/>
      <c r="AM40" s="24"/>
      <c r="AN40" s="7"/>
      <c r="AO40" s="7"/>
      <c r="AP40" s="7"/>
      <c r="AQ40" s="7"/>
      <c r="AR40" s="21"/>
      <c r="AS40" s="7"/>
      <c r="AT40" s="24"/>
      <c r="AU40" s="7"/>
      <c r="AV40" s="7"/>
      <c r="AW40" s="7"/>
      <c r="AX40" s="7"/>
      <c r="AY40" s="21"/>
      <c r="AZ40" s="7"/>
      <c r="BA40" s="24"/>
      <c r="BB40" s="7"/>
      <c r="BC40" s="7"/>
      <c r="BD40" s="7"/>
      <c r="BE40" s="7"/>
      <c r="BF40" s="21"/>
      <c r="BG40" s="7"/>
      <c r="BH40" s="24"/>
      <c r="BI40" s="7"/>
      <c r="BJ40" s="7"/>
      <c r="BK40" s="7"/>
      <c r="BL40" s="7"/>
      <c r="BM40" s="21"/>
      <c r="BN40" s="7"/>
      <c r="BO40" s="24"/>
      <c r="BP40" s="7"/>
      <c r="BQ40" s="7"/>
      <c r="BR40" s="7"/>
      <c r="BS40" s="7"/>
      <c r="BT40" s="21"/>
      <c r="BU40" s="7"/>
      <c r="BV40" s="24"/>
      <c r="BW40" s="7"/>
      <c r="BX40" s="7"/>
      <c r="BY40" s="7"/>
      <c r="BZ40" s="7"/>
      <c r="CA40" s="21"/>
      <c r="CB40" s="7"/>
      <c r="CC40" s="24"/>
      <c r="CD40" s="7"/>
      <c r="CE40" s="7"/>
      <c r="CF40" s="7"/>
      <c r="CG40" s="7"/>
      <c r="CH40" s="21"/>
      <c r="CI40" s="7"/>
      <c r="CJ40" s="24"/>
      <c r="CK40" s="7"/>
      <c r="CL40" s="7"/>
      <c r="CM40" s="7"/>
      <c r="CN40" s="7"/>
      <c r="CO40" s="21"/>
      <c r="CP40" s="7"/>
      <c r="CQ40" s="24"/>
      <c r="CR40" s="7"/>
      <c r="CS40" s="7"/>
      <c r="CT40" s="7"/>
      <c r="CU40" s="7"/>
      <c r="CV40" s="21"/>
      <c r="CW40" s="7"/>
      <c r="CX40" s="24"/>
      <c r="CY40" s="7"/>
      <c r="CZ40" s="7"/>
      <c r="DA40" s="7"/>
      <c r="DB40" s="7"/>
      <c r="DC40" s="21"/>
      <c r="DD40" s="7"/>
      <c r="DE40" s="24"/>
      <c r="DF40" s="7"/>
      <c r="DG40" s="7"/>
      <c r="DH40" s="7"/>
      <c r="DI40" s="7"/>
      <c r="DJ40" s="21"/>
      <c r="DK40" s="7"/>
      <c r="DL40" s="24"/>
      <c r="DM40" s="26"/>
    </row>
    <row r="41" spans="1:117" s="2" customFormat="1" ht="29.25" customHeight="1" x14ac:dyDescent="0.25">
      <c r="A41" s="6"/>
      <c r="B41" s="6"/>
      <c r="C41" s="2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4"/>
      <c r="S41" s="7"/>
      <c r="T41" s="7"/>
      <c r="U41" s="7"/>
      <c r="V41" s="7"/>
      <c r="W41" s="21"/>
      <c r="X41" s="7"/>
      <c r="Y41" s="24"/>
      <c r="Z41" s="7"/>
      <c r="AA41" s="7"/>
      <c r="AB41" s="7"/>
      <c r="AC41" s="7"/>
      <c r="AD41" s="21"/>
      <c r="AE41" s="7"/>
      <c r="AF41" s="24"/>
      <c r="AG41" s="7"/>
      <c r="AH41" s="7"/>
      <c r="AI41" s="7"/>
      <c r="AJ41" s="7"/>
      <c r="AK41" s="21"/>
      <c r="AL41" s="7"/>
      <c r="AM41" s="24"/>
      <c r="AN41" s="7"/>
      <c r="AO41" s="7"/>
      <c r="AP41" s="7"/>
      <c r="AQ41" s="7"/>
      <c r="AR41" s="21"/>
      <c r="AS41" s="7"/>
      <c r="AT41" s="24"/>
      <c r="AU41" s="7"/>
      <c r="AV41" s="7"/>
      <c r="AW41" s="7"/>
      <c r="AX41" s="7"/>
      <c r="AY41" s="21"/>
      <c r="AZ41" s="7"/>
      <c r="BA41" s="24"/>
      <c r="BB41" s="7"/>
      <c r="BC41" s="7"/>
      <c r="BD41" s="7"/>
      <c r="BE41" s="7"/>
      <c r="BF41" s="21"/>
      <c r="BG41" s="7"/>
      <c r="BH41" s="24"/>
      <c r="BI41" s="7"/>
      <c r="BJ41" s="7"/>
      <c r="BK41" s="7"/>
      <c r="BL41" s="7"/>
      <c r="BM41" s="21"/>
      <c r="BN41" s="7"/>
      <c r="BO41" s="24"/>
      <c r="BP41" s="7"/>
      <c r="BQ41" s="7"/>
      <c r="BR41" s="7"/>
      <c r="BS41" s="7"/>
      <c r="BT41" s="21"/>
      <c r="BU41" s="7"/>
      <c r="BV41" s="24"/>
      <c r="BW41" s="7"/>
      <c r="BX41" s="7"/>
      <c r="BY41" s="7"/>
      <c r="BZ41" s="7"/>
      <c r="CA41" s="21"/>
      <c r="CB41" s="7"/>
      <c r="CC41" s="24"/>
      <c r="CD41" s="7"/>
      <c r="CE41" s="7"/>
      <c r="CF41" s="7"/>
      <c r="CG41" s="7"/>
      <c r="CH41" s="21"/>
      <c r="CI41" s="7"/>
      <c r="CJ41" s="24"/>
      <c r="CK41" s="7"/>
      <c r="CL41" s="7"/>
      <c r="CM41" s="7"/>
      <c r="CN41" s="7"/>
      <c r="CO41" s="21"/>
      <c r="CP41" s="7"/>
      <c r="CQ41" s="24"/>
      <c r="CR41" s="7"/>
      <c r="CS41" s="7"/>
      <c r="CT41" s="7"/>
      <c r="CU41" s="7"/>
      <c r="CV41" s="21"/>
      <c r="CW41" s="7"/>
      <c r="CX41" s="24"/>
      <c r="CY41" s="7"/>
      <c r="CZ41" s="7"/>
      <c r="DA41" s="7"/>
      <c r="DB41" s="7"/>
      <c r="DC41" s="21"/>
      <c r="DD41" s="7"/>
      <c r="DE41" s="24"/>
      <c r="DF41" s="7"/>
      <c r="DG41" s="7"/>
      <c r="DH41" s="7"/>
      <c r="DI41" s="7"/>
      <c r="DJ41" s="21"/>
      <c r="DK41" s="7"/>
      <c r="DL41" s="24"/>
      <c r="DM41" s="26"/>
    </row>
    <row r="42" spans="1:117" s="2" customFormat="1" ht="29.25" customHeight="1" x14ac:dyDescent="0.25">
      <c r="A42" s="6"/>
      <c r="B42" s="6"/>
      <c r="C42" s="2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3"/>
      <c r="S42" s="7"/>
      <c r="T42" s="7"/>
      <c r="U42" s="7"/>
      <c r="V42" s="7"/>
      <c r="W42" s="21"/>
      <c r="X42" s="7"/>
      <c r="Y42" s="24"/>
      <c r="Z42" s="7"/>
      <c r="AA42" s="7"/>
      <c r="AB42" s="7"/>
      <c r="AC42" s="7"/>
      <c r="AD42" s="21"/>
      <c r="AE42" s="7"/>
      <c r="AF42" s="24"/>
      <c r="AG42" s="7"/>
      <c r="AH42" s="7"/>
      <c r="AI42" s="7"/>
      <c r="AJ42" s="7"/>
      <c r="AK42" s="21"/>
      <c r="AL42" s="7"/>
      <c r="AM42" s="24"/>
      <c r="AN42" s="7"/>
      <c r="AO42" s="7"/>
      <c r="AP42" s="7"/>
      <c r="AQ42" s="7"/>
      <c r="AR42" s="21"/>
      <c r="AS42" s="7"/>
      <c r="AT42" s="24"/>
      <c r="AU42" s="7"/>
      <c r="AV42" s="7"/>
      <c r="AW42" s="7"/>
      <c r="AX42" s="7"/>
      <c r="AY42" s="21"/>
      <c r="AZ42" s="7"/>
      <c r="BA42" s="24"/>
      <c r="BB42" s="7"/>
      <c r="BC42" s="7"/>
      <c r="BD42" s="7"/>
      <c r="BE42" s="7"/>
      <c r="BF42" s="21"/>
      <c r="BG42" s="7"/>
      <c r="BH42" s="24"/>
      <c r="BI42" s="7"/>
      <c r="BJ42" s="7"/>
      <c r="BK42" s="7"/>
      <c r="BL42" s="7"/>
      <c r="BM42" s="21"/>
      <c r="BN42" s="7"/>
      <c r="BO42" s="24"/>
      <c r="BP42" s="7"/>
      <c r="BQ42" s="7"/>
      <c r="BR42" s="7"/>
      <c r="BS42" s="7"/>
      <c r="BT42" s="21"/>
      <c r="BU42" s="7"/>
      <c r="BV42" s="24"/>
      <c r="BW42" s="7"/>
      <c r="BX42" s="7"/>
      <c r="BY42" s="7"/>
      <c r="BZ42" s="7"/>
      <c r="CA42" s="21"/>
      <c r="CB42" s="7"/>
      <c r="CC42" s="24"/>
      <c r="CD42" s="7"/>
      <c r="CE42" s="7"/>
      <c r="CF42" s="7"/>
      <c r="CG42" s="7"/>
      <c r="CH42" s="21"/>
      <c r="CI42" s="7"/>
      <c r="CJ42" s="24"/>
      <c r="CK42" s="7"/>
      <c r="CL42" s="7"/>
      <c r="CM42" s="7"/>
      <c r="CN42" s="7"/>
      <c r="CO42" s="21"/>
      <c r="CP42" s="7"/>
      <c r="CQ42" s="24"/>
      <c r="CR42" s="7"/>
      <c r="CS42" s="7"/>
      <c r="CT42" s="7"/>
      <c r="CU42" s="7"/>
      <c r="CV42" s="21"/>
      <c r="CW42" s="7"/>
      <c r="CX42" s="24"/>
      <c r="CY42" s="7"/>
      <c r="CZ42" s="7"/>
      <c r="DA42" s="7"/>
      <c r="DB42" s="7"/>
      <c r="DC42" s="21"/>
      <c r="DD42" s="7"/>
      <c r="DE42" s="24"/>
      <c r="DF42" s="7"/>
      <c r="DG42" s="7"/>
      <c r="DH42" s="7"/>
      <c r="DI42" s="7"/>
      <c r="DJ42" s="21"/>
      <c r="DK42" s="7"/>
      <c r="DL42" s="24"/>
      <c r="DM42" s="26"/>
    </row>
    <row r="43" spans="1:117" ht="29.25" customHeight="1" x14ac:dyDescent="0.25">
      <c r="A43" s="6"/>
      <c r="B43" s="6"/>
      <c r="C43" s="11"/>
    </row>
  </sheetData>
  <sheetProtection algorithmName="SHA-512" hashValue="PRd7bfoXR6EmCGwAjiW/WjclwacnLpdnuAHkaRfdNbWgqqCZAuz8gpiTN2EOSgA3b6VDUCYJeUSys4VIfBGakQ==" saltValue="LeJxqy1lIQn4RSe4PIHsSA==" spinCount="100000" sheet="1" objects="1" scenarios="1"/>
  <sortState ref="A5:U27">
    <sortCondition descending="1" ref="T5:T27"/>
  </sortState>
  <mergeCells count="9">
    <mergeCell ref="Q28:T28"/>
    <mergeCell ref="S1:S3"/>
    <mergeCell ref="T1:T3"/>
    <mergeCell ref="R4:T4"/>
    <mergeCell ref="A1:B1"/>
    <mergeCell ref="D1:P2"/>
    <mergeCell ref="R1:R3"/>
    <mergeCell ref="D4:E4"/>
    <mergeCell ref="A4:B4"/>
  </mergeCells>
  <dataValidations count="1">
    <dataValidation type="whole" allowBlank="1" showInputMessage="1" showErrorMessage="1" sqref="R5:R27">
      <formula1>0</formula1>
      <formula2>35</formula2>
    </dataValidation>
  </dataValidations>
  <printOptions horizontalCentered="1" verticalCentered="1"/>
  <pageMargins left="0.23622047244094491" right="0.23622047244094491" top="0.27559055118110237" bottom="0.31496062992125984" header="0.19685039370078741" footer="0.23622047244094491"/>
  <pageSetup paperSize="8" scale="65" orientation="landscape" horizontalDpi="300" verticalDpi="300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zoomScaleNormal="100" workbookViewId="0">
      <selection activeCell="C14" sqref="C14"/>
    </sheetView>
  </sheetViews>
  <sheetFormatPr defaultRowHeight="15" x14ac:dyDescent="0.25"/>
  <cols>
    <col min="1" max="2" width="47" customWidth="1"/>
    <col min="3" max="3" width="19.28515625" customWidth="1"/>
    <col min="4" max="4" width="20.85546875" customWidth="1"/>
    <col min="5" max="5" width="10.85546875" hidden="1" customWidth="1"/>
    <col min="6" max="7" width="10.85546875" style="55" hidden="1" customWidth="1"/>
    <col min="8" max="8" width="10.85546875" style="64" hidden="1" customWidth="1"/>
    <col min="9" max="14" width="10.85546875" style="55" hidden="1" customWidth="1"/>
    <col min="15" max="16" width="10.85546875" style="64" hidden="1" customWidth="1"/>
    <col min="17" max="17" width="11.42578125" hidden="1" customWidth="1"/>
    <col min="18" max="18" width="10.85546875" customWidth="1"/>
    <col min="19" max="19" width="12.42578125" customWidth="1"/>
  </cols>
  <sheetData>
    <row r="1" spans="1:19" ht="31.5" customHeight="1" thickBot="1" x14ac:dyDescent="0.45">
      <c r="A1" s="164" t="s">
        <v>87</v>
      </c>
      <c r="B1" s="165"/>
      <c r="C1" s="37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spans="1:19" ht="30.75" customHeight="1" thickBot="1" x14ac:dyDescent="0.3">
      <c r="A2" s="53"/>
      <c r="B2" s="53"/>
      <c r="C2" s="54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61" t="s">
        <v>2</v>
      </c>
      <c r="S2" s="161" t="s">
        <v>47</v>
      </c>
    </row>
    <row r="3" spans="1:19" ht="28.5" customHeight="1" thickBot="1" x14ac:dyDescent="0.3">
      <c r="A3" s="52" t="s">
        <v>0</v>
      </c>
      <c r="B3" s="41" t="s">
        <v>1</v>
      </c>
      <c r="C3" s="35" t="s">
        <v>6</v>
      </c>
      <c r="D3" s="22" t="s">
        <v>14</v>
      </c>
      <c r="E3" s="57" t="s">
        <v>15</v>
      </c>
      <c r="F3" s="57" t="s">
        <v>16</v>
      </c>
      <c r="G3" s="57" t="s">
        <v>17</v>
      </c>
      <c r="H3" s="57" t="s">
        <v>31</v>
      </c>
      <c r="I3" s="57" t="s">
        <v>18</v>
      </c>
      <c r="J3" s="57" t="s">
        <v>19</v>
      </c>
      <c r="K3" s="57" t="s">
        <v>20</v>
      </c>
      <c r="L3" s="57" t="s">
        <v>21</v>
      </c>
      <c r="M3" s="57" t="s">
        <v>22</v>
      </c>
      <c r="N3" s="57" t="s">
        <v>26</v>
      </c>
      <c r="O3" s="57" t="s">
        <v>24</v>
      </c>
      <c r="P3" s="57" t="s">
        <v>32</v>
      </c>
      <c r="Q3" s="57" t="s">
        <v>33</v>
      </c>
      <c r="R3" s="166"/>
      <c r="S3" s="162"/>
    </row>
    <row r="4" spans="1:19" ht="15.75" customHeight="1" thickBot="1" x14ac:dyDescent="0.3">
      <c r="A4" s="138" t="s">
        <v>122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69"/>
      <c r="S4" s="163"/>
    </row>
    <row r="5" spans="1:19" ht="31.5" customHeight="1" thickBot="1" x14ac:dyDescent="0.3">
      <c r="A5" s="75" t="s">
        <v>38</v>
      </c>
      <c r="B5" s="30" t="s">
        <v>46</v>
      </c>
      <c r="C5" s="32">
        <v>100000</v>
      </c>
      <c r="D5" s="42"/>
      <c r="E5" s="58">
        <v>45</v>
      </c>
      <c r="F5" s="58">
        <v>48</v>
      </c>
      <c r="G5" s="58">
        <v>25</v>
      </c>
      <c r="H5" s="58">
        <v>45</v>
      </c>
      <c r="I5" s="58">
        <v>45</v>
      </c>
      <c r="J5" s="58">
        <v>50</v>
      </c>
      <c r="K5" s="58"/>
      <c r="L5" s="58">
        <v>35</v>
      </c>
      <c r="M5" s="58">
        <v>42</v>
      </c>
      <c r="N5" s="58">
        <v>45</v>
      </c>
      <c r="O5" s="58">
        <v>50</v>
      </c>
      <c r="P5" s="81"/>
      <c r="Q5" s="58">
        <v>47</v>
      </c>
      <c r="R5" s="59">
        <f>SUM(E5:Q5)</f>
        <v>477</v>
      </c>
      <c r="S5" s="79">
        <f>R5/11</f>
        <v>43.363636363636367</v>
      </c>
    </row>
    <row r="6" spans="1:19" ht="34.5" customHeight="1" thickBot="1" x14ac:dyDescent="0.3">
      <c r="A6" s="75" t="s">
        <v>120</v>
      </c>
      <c r="B6" s="8" t="s">
        <v>121</v>
      </c>
      <c r="C6" s="49">
        <v>57400</v>
      </c>
      <c r="D6" s="50"/>
      <c r="E6" s="51">
        <v>35</v>
      </c>
      <c r="F6" s="51">
        <v>50</v>
      </c>
      <c r="G6" s="51">
        <v>35</v>
      </c>
      <c r="H6" s="51">
        <v>38</v>
      </c>
      <c r="I6" s="51">
        <v>42</v>
      </c>
      <c r="J6" s="51">
        <v>48</v>
      </c>
      <c r="K6" s="51"/>
      <c r="L6" s="51">
        <v>30</v>
      </c>
      <c r="M6" s="51">
        <v>39</v>
      </c>
      <c r="N6" s="51">
        <v>50</v>
      </c>
      <c r="O6" s="51">
        <v>41</v>
      </c>
      <c r="P6" s="51">
        <v>45</v>
      </c>
      <c r="Q6" s="51">
        <v>48</v>
      </c>
      <c r="R6" s="48">
        <f>SUM(E6:Q6)</f>
        <v>501</v>
      </c>
      <c r="S6" s="79">
        <f>R6/12</f>
        <v>41.75</v>
      </c>
    </row>
    <row r="7" spans="1:19" x14ac:dyDescent="0.25">
      <c r="B7" s="36" t="s">
        <v>9</v>
      </c>
      <c r="C7" s="44">
        <f>SUM(C5:C6)</f>
        <v>157400</v>
      </c>
    </row>
    <row r="8" spans="1:19" x14ac:dyDescent="0.25">
      <c r="B8" s="36" t="s">
        <v>10</v>
      </c>
      <c r="C8" s="44">
        <v>200000</v>
      </c>
    </row>
  </sheetData>
  <sheetProtection algorithmName="SHA-512" hashValue="eX+mdclM1zvPVOs4hFvRqaYGt+Ngv18VqLLIB1+nHhDSzW/NsrmH7FObhIZXIXlrvqiParH/tA+FLwM7Le6PIA==" saltValue="VH4pS2w+5GbGoG2Te8JdoA==" spinCount="100000" sheet="1" objects="1" scenarios="1"/>
  <mergeCells count="5">
    <mergeCell ref="S2:S4"/>
    <mergeCell ref="A1:B1"/>
    <mergeCell ref="R2:R3"/>
    <mergeCell ref="D2:Q2"/>
    <mergeCell ref="A4:R4"/>
  </mergeCells>
  <conditionalFormatting sqref="E1:Q1">
    <cfRule type="cellIs" dxfId="0" priority="2" operator="greaterThan">
      <formula>15</formula>
    </cfRule>
  </conditionalFormatting>
  <dataValidations count="1">
    <dataValidation type="whole" allowBlank="1" showInputMessage="1" showErrorMessage="1" sqref="R5:R6">
      <formula1>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8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Podpora kulturní akce 2022</vt:lpstr>
      <vt:lpstr>Malé kult. projekty 2022</vt:lpstr>
      <vt:lpstr>Podpora kulturní činnosti 2022</vt:lpstr>
      <vt:lpstr>'Malé kult. projekty 2022'!Názvy_tisku</vt:lpstr>
      <vt:lpstr>'Podpora kulturní akce 2022'!Názvy_tisku</vt:lpstr>
      <vt:lpstr>'Malé kult. projekty 2022'!Oblast_tisku</vt:lpstr>
      <vt:lpstr>'Podpora kulturní akce 2022'!Oblast_tisku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KRIŠKOVÁ Daniela</cp:lastModifiedBy>
  <cp:lastPrinted>2022-02-24T11:43:14Z</cp:lastPrinted>
  <dcterms:created xsi:type="dcterms:W3CDTF">2014-11-03T11:53:27Z</dcterms:created>
  <dcterms:modified xsi:type="dcterms:W3CDTF">2022-03-08T11:21:34Z</dcterms:modified>
</cp:coreProperties>
</file>