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k odeslání\"/>
    </mc:Choice>
  </mc:AlternateContent>
  <bookViews>
    <workbookView xWindow="360" yWindow="270" windowWidth="14955" windowHeight="7860" tabRatio="702"/>
  </bookViews>
  <sheets>
    <sheet name="hodnocení projektů 2023" sheetId="9" r:id="rId1"/>
  </sheets>
  <definedNames>
    <definedName name="_xlnm._FilterDatabase" localSheetId="0" hidden="1">'hodnocení projektů 2023'!$DG$42:$DG$67</definedName>
    <definedName name="_xlnm.Print_Titles" localSheetId="0">'hodnocení projektů 2023'!$1:$2</definedName>
    <definedName name="_xlnm.Print_Area" localSheetId="0">'hodnocení projektů 2023'!$A$1:$AE$15</definedName>
  </definedNames>
  <calcPr calcId="162913"/>
</workbook>
</file>

<file path=xl/calcChain.xml><?xml version="1.0" encoding="utf-8"?>
<calcChain xmlns="http://schemas.openxmlformats.org/spreadsheetml/2006/main">
  <c r="AD12" i="9" l="1"/>
  <c r="R11" i="9" l="1"/>
  <c r="R9" i="9"/>
  <c r="R8" i="9"/>
  <c r="R7" i="9"/>
  <c r="R6" i="9"/>
  <c r="R5" i="9"/>
  <c r="R4" i="9"/>
  <c r="AD9" i="9"/>
  <c r="AD8" i="9"/>
  <c r="AD7" i="9"/>
  <c r="AD6" i="9"/>
  <c r="AD5" i="9"/>
  <c r="AD4" i="9"/>
  <c r="P13" i="9" l="1"/>
  <c r="R13" i="9" l="1"/>
  <c r="AC5" i="9" l="1"/>
  <c r="AC6" i="9"/>
  <c r="AC7" i="9"/>
  <c r="AC8" i="9"/>
  <c r="AC9" i="9"/>
  <c r="AC10" i="9"/>
  <c r="AC11" i="9"/>
  <c r="AD11" i="9" s="1"/>
  <c r="AC12" i="9"/>
  <c r="Q13" i="9" l="1"/>
  <c r="AC4" i="9"/>
  <c r="N13" i="9" l="1"/>
  <c r="AE13" i="9" l="1"/>
  <c r="L13" i="9" l="1"/>
  <c r="K13" i="9"/>
  <c r="E13" i="9" l="1"/>
  <c r="C13" i="9"/>
  <c r="G13" i="9"/>
  <c r="F13" i="9"/>
  <c r="H13" i="9"/>
  <c r="I13" i="9"/>
  <c r="J13" i="9"/>
  <c r="D13" i="9" l="1"/>
</calcChain>
</file>

<file path=xl/sharedStrings.xml><?xml version="1.0" encoding="utf-8"?>
<sst xmlns="http://schemas.openxmlformats.org/spreadsheetml/2006/main" count="67" uniqueCount="63">
  <si>
    <t>Žadatel</t>
  </si>
  <si>
    <t>Název projektu</t>
  </si>
  <si>
    <t>Tělocvičná jednota Sokol Jihlava</t>
  </si>
  <si>
    <t>DOC.DREAM services s.r.o.</t>
  </si>
  <si>
    <t xml:space="preserve">Celkem  </t>
  </si>
  <si>
    <t xml:space="preserve">Opera mladých z.s. </t>
  </si>
  <si>
    <t>Jihlavský havířský průvod, z.s.</t>
  </si>
  <si>
    <t xml:space="preserve">DKO s.r.o. </t>
  </si>
  <si>
    <t>Občanské sdružení Mahler 2000 - Společnost Gustava Mahlera z.s.</t>
  </si>
  <si>
    <t xml:space="preserve">MHF Hudba tisíců Mahler - Jihlava </t>
  </si>
  <si>
    <t>Společnost pro FSU, z.s.</t>
  </si>
  <si>
    <t>Filharmonie G. Mahlera, z.s.</t>
  </si>
  <si>
    <t>Filharmonie G. Mahlera pro Jihlavu</t>
  </si>
  <si>
    <t>Celoroční dramaturgie prostoru DIOD</t>
  </si>
  <si>
    <t>Požadavek na rok 2019</t>
  </si>
  <si>
    <t>Dotace 
2018</t>
  </si>
  <si>
    <t>Dotace 
2017</t>
  </si>
  <si>
    <t>Dotace 
2016</t>
  </si>
  <si>
    <t>YASHICA EVENTS a.s. (do května 2018 YASHICA s.r.o. - nová akciová společnost vznikla oddělením)</t>
  </si>
  <si>
    <t>Požadavek na 
rok 2016</t>
  </si>
  <si>
    <t>Požadavek na 
rok 2017</t>
  </si>
  <si>
    <t xml:space="preserve">Požadavek na 
rok 2018 </t>
  </si>
  <si>
    <t>Mezinárodní pěvecká soutěž Gabriely Beňačkové v operním zpěvu Jihlava</t>
  </si>
  <si>
    <t xml:space="preserve">Jihlavský havířský průvod </t>
  </si>
  <si>
    <t xml:space="preserve">Dramaturgie DKO Jihlava </t>
  </si>
  <si>
    <t>Mezinárodní festival dokumentárních filmů Ji.hlava</t>
  </si>
  <si>
    <t xml:space="preserve">Festival sborového umění Jihlava </t>
  </si>
  <si>
    <t xml:space="preserve">Vysočina fest </t>
  </si>
  <si>
    <t>Dotace
2019</t>
  </si>
  <si>
    <t>Požadavek na rok 2020</t>
  </si>
  <si>
    <t>Dotace 
2020</t>
  </si>
  <si>
    <t>Požadavek na rok 2021</t>
  </si>
  <si>
    <t>realizace projektu přesunuta z roku 2020 na 2021</t>
  </si>
  <si>
    <t>Dotace 
2021</t>
  </si>
  <si>
    <r>
      <t xml:space="preserve">300 000  </t>
    </r>
    <r>
      <rPr>
        <b/>
        <i/>
        <sz val="8"/>
        <color theme="1"/>
        <rFont val="Arial"/>
        <family val="2"/>
        <charset val="238"/>
      </rPr>
      <t>formou zajištění propagace - viz rozvoj projektu ze dne 30. 9. 2020</t>
    </r>
  </si>
  <si>
    <t xml:space="preserve">
7 054 000
</t>
  </si>
  <si>
    <t>nerealizováno</t>
  </si>
  <si>
    <t>Požadavek na rok 2022</t>
  </si>
  <si>
    <r>
      <rPr>
        <sz val="8"/>
        <color theme="1"/>
        <rFont val="Arial"/>
        <family val="2"/>
        <charset val="238"/>
      </rPr>
      <t xml:space="preserve">podpora poskytnuta formou objednávky reklamy ve výši </t>
    </r>
    <r>
      <rPr>
        <b/>
        <sz val="8"/>
        <color theme="1"/>
        <rFont val="Arial"/>
        <family val="2"/>
        <charset val="238"/>
      </rPr>
      <t>121 000 Kč</t>
    </r>
  </si>
  <si>
    <t>300 000  formou zajištění propagace - viz rozvoj projektu ze dne 18. 11. 2021</t>
  </si>
  <si>
    <t>Vanacká</t>
  </si>
  <si>
    <t>Palán</t>
  </si>
  <si>
    <t>Král</t>
  </si>
  <si>
    <t xml:space="preserve">průměr doporučených výší z odevzdaných hodnocení
</t>
  </si>
  <si>
    <t xml:space="preserve">Čermáková </t>
  </si>
  <si>
    <t xml:space="preserve">Body celkem </t>
  </si>
  <si>
    <t>Průměr bodového hodnocení
dosažený průměr počet získaných bodů/max. možný počet bodů v procentech</t>
  </si>
  <si>
    <t>nehodnoceno</t>
  </si>
  <si>
    <t>Dotace 
2022</t>
  </si>
  <si>
    <t>Požadavek na rok 
2023</t>
  </si>
  <si>
    <t>Přehled projektů významného charakteru + požadavky projektů Jihlavského rodinného stříbra na rok 2023 na podkladě doručených individuálních žádostí</t>
  </si>
  <si>
    <r>
      <rPr>
        <b/>
        <sz val="11"/>
        <color theme="1"/>
        <rFont val="Arial"/>
        <family val="2"/>
        <charset val="238"/>
      </rPr>
      <t>Doporučená výše dotace</t>
    </r>
    <r>
      <rPr>
        <sz val="11"/>
        <color theme="1"/>
        <rFont val="Arial"/>
        <family val="2"/>
        <charset val="238"/>
      </rPr>
      <t xml:space="preserve"> 
ke schválení na rok 2023</t>
    </r>
  </si>
  <si>
    <t xml:space="preserve">PLÁNOVANÁ PŘEDBĚŽNÁ ALOKACE NA ROK 2023: </t>
  </si>
  <si>
    <t>7 000 000 Kč vyčleněné prostředky v návrhu rozpočtu 2023</t>
  </si>
  <si>
    <t>žádost o posouzení a zařazení projektu do JRS na rok 2023</t>
  </si>
  <si>
    <t>Jakeš</t>
  </si>
  <si>
    <t>Mészáros</t>
  </si>
  <si>
    <t>Nekula</t>
  </si>
  <si>
    <t>Šoula</t>
  </si>
  <si>
    <t xml:space="preserve">Krátká </t>
  </si>
  <si>
    <t>řešeno smlouvou o závazku veřejné služby č. 1744/OŠKT/2021 (uzavřena na 5 let)</t>
  </si>
  <si>
    <t>*zohledněno nebodování projektu jako nezařazení projektu do JRS - viz proběhlá diskuze</t>
  </si>
  <si>
    <t>oznámeno nerealizování projektu v roce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</si>
</sst>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#,##0\ &quot;Kč&quot;;[Red]\-#,##0\ &quot;Kč&quot;"/>
    <numFmt numFmtId="43" formatCode="_-* #,##0.00_-;\-* #,##0.00_-;_-* &quot;-&quot;??_-;_-@_-"/>
    <numFmt numFmtId="164" formatCode="_-* #,##0_-;\-* #,##0_-;_-* &quot;-&quot;??_-;_-@_-"/>
  </numFmts>
  <fonts count="2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i/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4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1" fillId="0" borderId="0" applyFont="0" applyFill="0" applyBorder="0" applyAlignment="0" applyProtection="0"/>
  </cellStyleXfs>
  <cellXfs count="114">
    <xf numFmtId="0" fontId="0" fillId="0" borderId="0" xfId="0"/>
    <xf numFmtId="0" fontId="3" fillId="0" borderId="0" xfId="0" applyFont="1" applyFill="1"/>
    <xf numFmtId="0" fontId="1" fillId="0" borderId="0" xfId="0" applyFont="1" applyFill="1"/>
    <xf numFmtId="0" fontId="3" fillId="0" borderId="0" xfId="0" applyFont="1" applyFill="1" applyBorder="1"/>
    <xf numFmtId="0" fontId="1" fillId="0" borderId="0" xfId="0" applyFont="1" applyFill="1" applyBorder="1"/>
    <xf numFmtId="0" fontId="2" fillId="0" borderId="0" xfId="0" applyFont="1" applyFill="1" applyBorder="1"/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/>
    <xf numFmtId="3" fontId="6" fillId="0" borderId="0" xfId="0" applyNumberFormat="1" applyFont="1" applyAlignment="1">
      <alignment horizontal="right" vertical="center"/>
    </xf>
    <xf numFmtId="3" fontId="7" fillId="0" borderId="0" xfId="0" applyNumberFormat="1" applyFont="1"/>
    <xf numFmtId="0" fontId="8" fillId="0" borderId="10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9" fillId="0" borderId="2" xfId="0" applyFont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left" vertical="center" wrapText="1"/>
    </xf>
    <xf numFmtId="3" fontId="6" fillId="0" borderId="4" xfId="0" applyNumberFormat="1" applyFont="1" applyFill="1" applyBorder="1" applyAlignment="1">
      <alignment horizontal="center" vertical="center"/>
    </xf>
    <xf numFmtId="0" fontId="12" fillId="0" borderId="0" xfId="0" applyFont="1"/>
    <xf numFmtId="0" fontId="5" fillId="2" borderId="8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3" fontId="6" fillId="0" borderId="14" xfId="0" applyNumberFormat="1" applyFont="1" applyFill="1" applyBorder="1" applyAlignment="1">
      <alignment horizontal="right" vertical="center"/>
    </xf>
    <xf numFmtId="0" fontId="12" fillId="0" borderId="0" xfId="0" applyFont="1" applyFill="1" applyBorder="1"/>
    <xf numFmtId="3" fontId="6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/>
    <xf numFmtId="3" fontId="6" fillId="0" borderId="0" xfId="0" applyNumberFormat="1" applyFont="1" applyBorder="1" applyAlignment="1">
      <alignment horizontal="right" vertical="center"/>
    </xf>
    <xf numFmtId="3" fontId="7" fillId="0" borderId="0" xfId="0" applyNumberFormat="1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12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/>
    <xf numFmtId="0" fontId="14" fillId="0" borderId="0" xfId="0" applyFont="1" applyFill="1" applyBorder="1"/>
    <xf numFmtId="0" fontId="5" fillId="0" borderId="0" xfId="0" applyFont="1" applyFill="1" applyBorder="1"/>
    <xf numFmtId="3" fontId="6" fillId="0" borderId="0" xfId="0" applyNumberFormat="1" applyFont="1" applyFill="1" applyAlignment="1">
      <alignment horizontal="right" vertical="center"/>
    </xf>
    <xf numFmtId="3" fontId="7" fillId="0" borderId="0" xfId="0" applyNumberFormat="1" applyFont="1" applyFill="1" applyBorder="1"/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/>
    </xf>
    <xf numFmtId="3" fontId="1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top" wrapText="1"/>
    </xf>
    <xf numFmtId="3" fontId="6" fillId="0" borderId="0" xfId="0" applyNumberFormat="1" applyFont="1" applyFill="1" applyBorder="1" applyAlignment="1">
      <alignment horizontal="right" vertical="center" wrapText="1"/>
    </xf>
    <xf numFmtId="3" fontId="7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/>
    <xf numFmtId="0" fontId="5" fillId="0" borderId="0" xfId="0" applyFont="1" applyFill="1"/>
    <xf numFmtId="0" fontId="1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2" fillId="0" borderId="0" xfId="0" applyFont="1" applyFill="1"/>
    <xf numFmtId="0" fontId="1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center" vertical="top" wrapText="1"/>
    </xf>
    <xf numFmtId="3" fontId="9" fillId="0" borderId="2" xfId="0" applyNumberFormat="1" applyFont="1" applyBorder="1" applyAlignment="1">
      <alignment horizontal="center" vertical="top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3" fontId="6" fillId="0" borderId="2" xfId="0" applyNumberFormat="1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right" vertical="center" wrapText="1"/>
    </xf>
    <xf numFmtId="3" fontId="6" fillId="0" borderId="4" xfId="0" applyNumberFormat="1" applyFont="1" applyFill="1" applyBorder="1" applyAlignment="1">
      <alignment horizontal="right" vertical="center"/>
    </xf>
    <xf numFmtId="3" fontId="10" fillId="0" borderId="4" xfId="0" applyNumberFormat="1" applyFont="1" applyFill="1" applyBorder="1" applyAlignment="1">
      <alignment horizontal="right" vertical="center"/>
    </xf>
    <xf numFmtId="3" fontId="11" fillId="0" borderId="4" xfId="0" applyNumberFormat="1" applyFont="1" applyFill="1" applyBorder="1" applyAlignment="1">
      <alignment horizontal="right" vertical="center"/>
    </xf>
    <xf numFmtId="0" fontId="13" fillId="0" borderId="0" xfId="0" applyFont="1" applyFill="1" applyBorder="1"/>
    <xf numFmtId="3" fontId="10" fillId="0" borderId="16" xfId="0" applyNumberFormat="1" applyFont="1" applyFill="1" applyBorder="1" applyAlignment="1">
      <alignment horizontal="right" vertical="center"/>
    </xf>
    <xf numFmtId="3" fontId="6" fillId="0" borderId="16" xfId="0" applyNumberFormat="1" applyFont="1" applyFill="1" applyBorder="1" applyAlignment="1">
      <alignment horizontal="right" vertical="center"/>
    </xf>
    <xf numFmtId="3" fontId="11" fillId="0" borderId="16" xfId="0" applyNumberFormat="1" applyFont="1" applyFill="1" applyBorder="1" applyAlignment="1">
      <alignment horizontal="right" vertical="center"/>
    </xf>
    <xf numFmtId="3" fontId="11" fillId="0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center" vertical="center"/>
    </xf>
    <xf numFmtId="3" fontId="9" fillId="0" borderId="14" xfId="0" applyNumberFormat="1" applyFont="1" applyBorder="1" applyAlignment="1">
      <alignment horizontal="center" vertical="top" wrapText="1"/>
    </xf>
    <xf numFmtId="3" fontId="14" fillId="0" borderId="3" xfId="0" applyNumberFormat="1" applyFont="1" applyBorder="1" applyAlignment="1">
      <alignment horizontal="right" vertical="center"/>
    </xf>
    <xf numFmtId="0" fontId="5" fillId="0" borderId="0" xfId="0" applyFont="1" applyAlignment="1">
      <alignment wrapText="1"/>
    </xf>
    <xf numFmtId="0" fontId="5" fillId="2" borderId="11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vertical="center" wrapText="1"/>
    </xf>
    <xf numFmtId="3" fontId="1" fillId="0" borderId="2" xfId="0" applyNumberFormat="1" applyFont="1" applyFill="1" applyBorder="1" applyAlignment="1">
      <alignment horizontal="right" vertical="center" wrapText="1"/>
    </xf>
    <xf numFmtId="3" fontId="8" fillId="0" borderId="14" xfId="0" applyNumberFormat="1" applyFont="1" applyBorder="1" applyAlignment="1">
      <alignment horizontal="center" vertical="top" wrapText="1"/>
    </xf>
    <xf numFmtId="3" fontId="6" fillId="0" borderId="1" xfId="0" applyNumberFormat="1" applyFont="1" applyFill="1" applyBorder="1" applyAlignment="1">
      <alignment horizontal="right" vertical="center" wrapText="1"/>
    </xf>
    <xf numFmtId="3" fontId="5" fillId="0" borderId="14" xfId="0" applyNumberFormat="1" applyFont="1" applyBorder="1" applyAlignment="1">
      <alignment horizontal="center" vertical="top" wrapText="1"/>
    </xf>
    <xf numFmtId="3" fontId="6" fillId="0" borderId="4" xfId="0" applyNumberFormat="1" applyFont="1" applyFill="1" applyBorder="1" applyAlignment="1">
      <alignment horizontal="right" vertical="center" wrapText="1"/>
    </xf>
    <xf numFmtId="3" fontId="11" fillId="0" borderId="21" xfId="0" applyNumberFormat="1" applyFont="1" applyFill="1" applyBorder="1" applyAlignment="1">
      <alignment horizontal="right" vertical="center"/>
    </xf>
    <xf numFmtId="3" fontId="11" fillId="0" borderId="21" xfId="0" applyNumberFormat="1" applyFont="1" applyFill="1" applyBorder="1" applyAlignment="1">
      <alignment horizontal="right" vertical="center" wrapText="1"/>
    </xf>
    <xf numFmtId="3" fontId="17" fillId="0" borderId="4" xfId="0" applyNumberFormat="1" applyFont="1" applyFill="1" applyBorder="1" applyAlignment="1">
      <alignment horizontal="right" vertical="center"/>
    </xf>
    <xf numFmtId="3" fontId="17" fillId="0" borderId="20" xfId="0" applyNumberFormat="1" applyFont="1" applyFill="1" applyBorder="1" applyAlignment="1">
      <alignment horizontal="right" vertical="center"/>
    </xf>
    <xf numFmtId="3" fontId="20" fillId="0" borderId="16" xfId="0" applyNumberFormat="1" applyFont="1" applyFill="1" applyBorder="1" applyAlignment="1">
      <alignment horizontal="center" vertical="center" wrapText="1"/>
    </xf>
    <xf numFmtId="0" fontId="5" fillId="0" borderId="21" xfId="0" applyFont="1" applyBorder="1"/>
    <xf numFmtId="0" fontId="5" fillId="0" borderId="4" xfId="0" applyFont="1" applyBorder="1"/>
    <xf numFmtId="0" fontId="2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right" vertical="center" wrapText="1"/>
    </xf>
    <xf numFmtId="3" fontId="6" fillId="0" borderId="16" xfId="0" applyNumberFormat="1" applyFont="1" applyFill="1" applyBorder="1" applyAlignment="1">
      <alignment horizontal="right" vertical="center" wrapText="1"/>
    </xf>
    <xf numFmtId="3" fontId="6" fillId="4" borderId="14" xfId="0" applyNumberFormat="1" applyFont="1" applyFill="1" applyBorder="1" applyAlignment="1">
      <alignment horizontal="center" vertical="center" wrapText="1"/>
    </xf>
    <xf numFmtId="164" fontId="13" fillId="0" borderId="4" xfId="1" applyNumberFormat="1" applyFont="1" applyBorder="1" applyAlignment="1">
      <alignment horizontal="right" vertical="center"/>
    </xf>
    <xf numFmtId="164" fontId="13" fillId="0" borderId="4" xfId="1" applyNumberFormat="1" applyFont="1" applyBorder="1" applyAlignment="1">
      <alignment vertical="center"/>
    </xf>
    <xf numFmtId="3" fontId="6" fillId="5" borderId="5" xfId="0" applyNumberFormat="1" applyFont="1" applyFill="1" applyBorder="1" applyAlignment="1">
      <alignment horizontal="right" vertical="center"/>
    </xf>
    <xf numFmtId="3" fontId="1" fillId="5" borderId="2" xfId="0" applyNumberFormat="1" applyFont="1" applyFill="1" applyBorder="1" applyAlignment="1">
      <alignment horizontal="right" vertical="center" wrapText="1"/>
    </xf>
    <xf numFmtId="0" fontId="5" fillId="0" borderId="5" xfId="0" applyFont="1" applyBorder="1"/>
    <xf numFmtId="3" fontId="1" fillId="0" borderId="14" xfId="0" applyNumberFormat="1" applyFont="1" applyFill="1" applyBorder="1" applyAlignment="1">
      <alignment horizontal="right" vertical="center"/>
    </xf>
    <xf numFmtId="0" fontId="22" fillId="0" borderId="4" xfId="0" applyFont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/>
    </xf>
    <xf numFmtId="0" fontId="5" fillId="0" borderId="1" xfId="0" applyFont="1" applyBorder="1"/>
    <xf numFmtId="3" fontId="23" fillId="6" borderId="4" xfId="0" applyNumberFormat="1" applyFont="1" applyFill="1" applyBorder="1" applyAlignment="1">
      <alignment horizontal="right" vertical="center"/>
    </xf>
    <xf numFmtId="3" fontId="1" fillId="6" borderId="4" xfId="0" applyNumberFormat="1" applyFont="1" applyFill="1" applyBorder="1" applyAlignment="1">
      <alignment horizontal="right" vertical="center" wrapText="1"/>
    </xf>
    <xf numFmtId="3" fontId="10" fillId="0" borderId="4" xfId="0" applyNumberFormat="1" applyFont="1" applyFill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3" borderId="13" xfId="0" applyFont="1" applyFill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6" fontId="3" fillId="0" borderId="18" xfId="0" applyNumberFormat="1" applyFont="1" applyBorder="1" applyAlignment="1">
      <alignment vertical="center" wrapText="1"/>
    </xf>
    <xf numFmtId="6" fontId="3" fillId="0" borderId="19" xfId="0" applyNumberFormat="1" applyFont="1" applyBorder="1" applyAlignment="1">
      <alignment vertical="center" wrapText="1"/>
    </xf>
  </cellXfs>
  <cellStyles count="2">
    <cellStyle name="Čárka 2" xfId="1"/>
    <cellStyle name="Normální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DF79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I67"/>
  <sheetViews>
    <sheetView tabSelected="1" topLeftCell="A4" zoomScale="88" zoomScaleNormal="88" zoomScaleSheetLayoutView="55" zoomScalePageLayoutView="85" workbookViewId="0">
      <selection activeCell="P11" sqref="P11"/>
    </sheetView>
  </sheetViews>
  <sheetFormatPr defaultColWidth="9.140625" defaultRowHeight="29.25" customHeight="1" x14ac:dyDescent="0.2"/>
  <cols>
    <col min="1" max="1" width="43.140625" style="8" customWidth="1"/>
    <col min="2" max="2" width="53.140625" style="8" customWidth="1"/>
    <col min="3" max="3" width="17.42578125" style="8" hidden="1" customWidth="1"/>
    <col min="4" max="5" width="16.85546875" style="8" hidden="1" customWidth="1"/>
    <col min="6" max="7" width="15.42578125" style="8" hidden="1" customWidth="1"/>
    <col min="8" max="8" width="16.28515625" style="8" hidden="1" customWidth="1"/>
    <col min="9" max="9" width="14.140625" style="9" hidden="1" customWidth="1"/>
    <col min="10" max="10" width="17.28515625" style="10" hidden="1" customWidth="1"/>
    <col min="11" max="11" width="16.28515625" style="29" customWidth="1"/>
    <col min="12" max="12" width="17.140625" style="29" customWidth="1"/>
    <col min="13" max="13" width="16.140625" style="29" customWidth="1"/>
    <col min="14" max="14" width="17.28515625" style="29" customWidth="1"/>
    <col min="15" max="15" width="26" style="29" customWidth="1"/>
    <col min="16" max="17" width="24" style="29" customWidth="1"/>
    <col min="18" max="18" width="34.42578125" style="6" hidden="1" customWidth="1"/>
    <col min="19" max="19" width="13.5703125" style="29" hidden="1" customWidth="1"/>
    <col min="20" max="20" width="18.42578125" style="29" hidden="1" customWidth="1"/>
    <col min="21" max="22" width="13.5703125" style="29" hidden="1" customWidth="1"/>
    <col min="23" max="23" width="17.7109375" style="29" hidden="1" customWidth="1"/>
    <col min="24" max="24" width="13.5703125" style="29" hidden="1" customWidth="1"/>
    <col min="25" max="25" width="17" style="29" hidden="1" customWidth="1"/>
    <col min="26" max="28" width="13.5703125" style="29" hidden="1" customWidth="1"/>
    <col min="29" max="29" width="13.5703125" style="29" customWidth="1"/>
    <col min="30" max="30" width="28.7109375" style="6" customWidth="1"/>
    <col min="31" max="31" width="34.42578125" style="6" customWidth="1"/>
    <col min="32" max="32" width="13.42578125" style="6" customWidth="1"/>
    <col min="33" max="33" width="13.5703125" style="29" customWidth="1"/>
    <col min="34" max="34" width="12.42578125" style="29" customWidth="1"/>
    <col min="35" max="35" width="13.85546875" style="29" customWidth="1"/>
    <col min="36" max="36" width="14.42578125" style="29" customWidth="1"/>
    <col min="37" max="37" width="13.5703125" style="29" customWidth="1"/>
    <col min="38" max="38" width="4.42578125" style="29" customWidth="1"/>
    <col min="39" max="39" width="4.28515625" style="6" customWidth="1"/>
    <col min="40" max="40" width="4.42578125" style="29" customWidth="1"/>
    <col min="41" max="41" width="4.5703125" style="29" customWidth="1"/>
    <col min="42" max="42" width="4.42578125" style="29" customWidth="1"/>
    <col min="43" max="43" width="4.5703125" style="29" customWidth="1"/>
    <col min="44" max="45" width="4.42578125" style="29" customWidth="1"/>
    <col min="46" max="46" width="4.28515625" style="6" customWidth="1"/>
    <col min="47" max="47" width="4.42578125" style="29" customWidth="1"/>
    <col min="48" max="48" width="4.5703125" style="29" customWidth="1"/>
    <col min="49" max="49" width="4.42578125" style="29" customWidth="1"/>
    <col min="50" max="50" width="4.5703125" style="29" customWidth="1"/>
    <col min="51" max="52" width="4.42578125" style="29" customWidth="1"/>
    <col min="53" max="53" width="4.28515625" style="6" customWidth="1"/>
    <col min="54" max="54" width="4.42578125" style="29" customWidth="1"/>
    <col min="55" max="55" width="4.5703125" style="29" customWidth="1"/>
    <col min="56" max="56" width="4.42578125" style="29" customWidth="1"/>
    <col min="57" max="57" width="4.5703125" style="29" customWidth="1"/>
    <col min="58" max="59" width="4.42578125" style="29" customWidth="1"/>
    <col min="60" max="60" width="4.28515625" style="6" customWidth="1"/>
    <col min="61" max="61" width="4.42578125" style="29" customWidth="1"/>
    <col min="62" max="62" width="4.5703125" style="29" customWidth="1"/>
    <col min="63" max="63" width="4.42578125" style="29" customWidth="1"/>
    <col min="64" max="64" width="4.5703125" style="29" customWidth="1"/>
    <col min="65" max="66" width="4.42578125" style="29" customWidth="1"/>
    <col min="67" max="67" width="4.28515625" style="6" customWidth="1"/>
    <col min="68" max="68" width="4.42578125" style="29" customWidth="1"/>
    <col min="69" max="69" width="4.5703125" style="29" customWidth="1"/>
    <col min="70" max="70" width="4.42578125" style="29" customWidth="1"/>
    <col min="71" max="71" width="4.5703125" style="29" customWidth="1"/>
    <col min="72" max="73" width="4.42578125" style="29" customWidth="1"/>
    <col min="74" max="74" width="4.28515625" style="6" customWidth="1"/>
    <col min="75" max="75" width="4.42578125" style="29" customWidth="1"/>
    <col min="76" max="76" width="4.5703125" style="29" customWidth="1"/>
    <col min="77" max="77" width="4.42578125" style="29" customWidth="1"/>
    <col min="78" max="78" width="4.5703125" style="29" customWidth="1"/>
    <col min="79" max="80" width="4.42578125" style="29" customWidth="1"/>
    <col min="81" max="81" width="4.28515625" style="6" customWidth="1"/>
    <col min="82" max="82" width="4.42578125" style="29" customWidth="1"/>
    <col min="83" max="83" width="4.5703125" style="29" customWidth="1"/>
    <col min="84" max="84" width="4.42578125" style="29" customWidth="1"/>
    <col min="85" max="85" width="4.5703125" style="29" customWidth="1"/>
    <col min="86" max="87" width="4.42578125" style="29" customWidth="1"/>
    <col min="88" max="88" width="4.28515625" style="6" customWidth="1"/>
    <col min="89" max="89" width="4.42578125" style="29" customWidth="1"/>
    <col min="90" max="90" width="4.5703125" style="29" customWidth="1"/>
    <col min="91" max="91" width="4.42578125" style="29" customWidth="1"/>
    <col min="92" max="92" width="4.5703125" style="29" customWidth="1"/>
    <col min="93" max="94" width="4.42578125" style="29" customWidth="1"/>
    <col min="95" max="95" width="4.28515625" style="6" customWidth="1"/>
    <col min="96" max="96" width="4.42578125" style="29" customWidth="1"/>
    <col min="97" max="97" width="4.5703125" style="29" customWidth="1"/>
    <col min="98" max="98" width="4.42578125" style="29" customWidth="1"/>
    <col min="99" max="99" width="4.5703125" style="29" customWidth="1"/>
    <col min="100" max="101" width="4.42578125" style="29" customWidth="1"/>
    <col min="102" max="102" width="5.85546875" style="6" customWidth="1"/>
    <col min="103" max="103" width="4.42578125" style="29" customWidth="1"/>
    <col min="104" max="104" width="4.5703125" style="29" customWidth="1"/>
    <col min="105" max="105" width="4.42578125" style="29" customWidth="1"/>
    <col min="106" max="106" width="4.5703125" style="29" customWidth="1"/>
    <col min="107" max="108" width="4.42578125" style="29" customWidth="1"/>
    <col min="109" max="109" width="4.28515625" style="6" customWidth="1"/>
    <col min="110" max="110" width="8.42578125" style="52" customWidth="1"/>
    <col min="111" max="111" width="9.140625" style="47"/>
    <col min="112" max="16384" width="9.140625" style="8"/>
  </cols>
  <sheetData>
    <row r="1" spans="1:113" ht="48.75" customHeight="1" thickBot="1" x14ac:dyDescent="0.25">
      <c r="A1" s="106" t="s">
        <v>50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</row>
    <row r="2" spans="1:113" ht="84.75" customHeight="1" thickBot="1" x14ac:dyDescent="0.25">
      <c r="A2" s="11" t="s">
        <v>0</v>
      </c>
      <c r="B2" s="12" t="s">
        <v>1</v>
      </c>
      <c r="C2" s="13" t="s">
        <v>19</v>
      </c>
      <c r="D2" s="54" t="s">
        <v>17</v>
      </c>
      <c r="E2" s="13" t="s">
        <v>20</v>
      </c>
      <c r="F2" s="54" t="s">
        <v>16</v>
      </c>
      <c r="G2" s="13" t="s">
        <v>21</v>
      </c>
      <c r="H2" s="54" t="s">
        <v>15</v>
      </c>
      <c r="I2" s="55" t="s">
        <v>14</v>
      </c>
      <c r="J2" s="14" t="s">
        <v>28</v>
      </c>
      <c r="K2" s="55" t="s">
        <v>29</v>
      </c>
      <c r="L2" s="14" t="s">
        <v>30</v>
      </c>
      <c r="M2" s="71" t="s">
        <v>31</v>
      </c>
      <c r="N2" s="77" t="s">
        <v>33</v>
      </c>
      <c r="O2" s="77" t="s">
        <v>37</v>
      </c>
      <c r="P2" s="77" t="s">
        <v>48</v>
      </c>
      <c r="Q2" s="77" t="s">
        <v>49</v>
      </c>
      <c r="R2" s="93" t="s">
        <v>43</v>
      </c>
      <c r="S2" s="86" t="s">
        <v>44</v>
      </c>
      <c r="T2" s="87" t="s">
        <v>55</v>
      </c>
      <c r="U2" s="87" t="s">
        <v>42</v>
      </c>
      <c r="V2" s="87" t="s">
        <v>56</v>
      </c>
      <c r="W2" s="87" t="s">
        <v>57</v>
      </c>
      <c r="X2" s="87" t="s">
        <v>41</v>
      </c>
      <c r="Y2" s="87"/>
      <c r="Z2" s="87" t="s">
        <v>58</v>
      </c>
      <c r="AA2" s="87" t="s">
        <v>40</v>
      </c>
      <c r="AB2" s="87" t="s">
        <v>59</v>
      </c>
      <c r="AC2" s="102" t="s">
        <v>45</v>
      </c>
      <c r="AD2" s="73" t="s">
        <v>46</v>
      </c>
      <c r="AE2" s="79" t="s">
        <v>51</v>
      </c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</row>
    <row r="3" spans="1:113" ht="38.25" customHeight="1" x14ac:dyDescent="0.2">
      <c r="A3" s="75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</row>
    <row r="4" spans="1:113" s="17" customFormat="1" ht="69.95" customHeight="1" x14ac:dyDescent="0.2">
      <c r="A4" s="15" t="s">
        <v>7</v>
      </c>
      <c r="B4" s="56" t="s">
        <v>24</v>
      </c>
      <c r="C4" s="62">
        <v>455480</v>
      </c>
      <c r="D4" s="61">
        <v>455480</v>
      </c>
      <c r="E4" s="62">
        <v>535810</v>
      </c>
      <c r="F4" s="61">
        <v>521538</v>
      </c>
      <c r="G4" s="62">
        <v>499000</v>
      </c>
      <c r="H4" s="61">
        <v>480000</v>
      </c>
      <c r="I4" s="63">
        <v>507850</v>
      </c>
      <c r="J4" s="16">
        <v>450000</v>
      </c>
      <c r="K4" s="63">
        <v>665000</v>
      </c>
      <c r="L4" s="83">
        <v>620000</v>
      </c>
      <c r="M4" s="81">
        <v>649000</v>
      </c>
      <c r="N4" s="61">
        <v>600000</v>
      </c>
      <c r="O4" s="61">
        <v>647000</v>
      </c>
      <c r="P4" s="61">
        <v>647000</v>
      </c>
      <c r="Q4" s="94">
        <v>606500</v>
      </c>
      <c r="R4" s="96">
        <f>(600000+606500+606500+606500)/4</f>
        <v>604875</v>
      </c>
      <c r="S4" s="88">
        <v>50</v>
      </c>
      <c r="T4" s="88">
        <v>50</v>
      </c>
      <c r="U4" s="88">
        <v>53</v>
      </c>
      <c r="V4" s="88">
        <v>55</v>
      </c>
      <c r="W4" s="88">
        <v>51</v>
      </c>
      <c r="X4" s="88">
        <v>45</v>
      </c>
      <c r="Y4" s="88">
        <v>48</v>
      </c>
      <c r="Z4" s="88">
        <v>47</v>
      </c>
      <c r="AA4" s="88">
        <v>52</v>
      </c>
      <c r="AB4" s="88">
        <v>57</v>
      </c>
      <c r="AC4" s="89">
        <f t="shared" ref="AC4:AC12" si="0">SUM(S4:AB4)</f>
        <v>508</v>
      </c>
      <c r="AD4" s="90">
        <f t="shared" ref="AD4:AD9" si="1">AC4/600*100</f>
        <v>84.666666666666671</v>
      </c>
      <c r="AE4" s="103">
        <v>606500</v>
      </c>
    </row>
    <row r="5" spans="1:113" s="17" customFormat="1" ht="69.95" customHeight="1" x14ac:dyDescent="0.2">
      <c r="A5" s="15" t="s">
        <v>3</v>
      </c>
      <c r="B5" s="57" t="s">
        <v>25</v>
      </c>
      <c r="C5" s="62">
        <v>1666000</v>
      </c>
      <c r="D5" s="61">
        <v>1666000</v>
      </c>
      <c r="E5" s="62">
        <v>2500000</v>
      </c>
      <c r="F5" s="61">
        <v>2150000</v>
      </c>
      <c r="G5" s="62">
        <v>2150000</v>
      </c>
      <c r="H5" s="61">
        <v>2150000</v>
      </c>
      <c r="I5" s="63">
        <v>2500000</v>
      </c>
      <c r="J5" s="16">
        <v>2300000</v>
      </c>
      <c r="K5" s="63">
        <v>3500000</v>
      </c>
      <c r="L5" s="83">
        <v>2500000</v>
      </c>
      <c r="M5" s="81">
        <v>2500000</v>
      </c>
      <c r="N5" s="61">
        <v>2500000</v>
      </c>
      <c r="O5" s="61">
        <v>3250000</v>
      </c>
      <c r="P5" s="61">
        <v>2750000</v>
      </c>
      <c r="Q5" s="95">
        <v>3250000</v>
      </c>
      <c r="R5" s="96">
        <f>(2600000+2750000+2750000+2612500)/4</f>
        <v>2678125</v>
      </c>
      <c r="S5" s="88">
        <v>60</v>
      </c>
      <c r="T5" s="88">
        <v>53</v>
      </c>
      <c r="U5" s="88">
        <v>58</v>
      </c>
      <c r="V5" s="88">
        <v>58</v>
      </c>
      <c r="W5" s="88">
        <v>53</v>
      </c>
      <c r="X5" s="88">
        <v>56</v>
      </c>
      <c r="Y5" s="88">
        <v>54</v>
      </c>
      <c r="Z5" s="88">
        <v>50</v>
      </c>
      <c r="AA5" s="88">
        <v>58</v>
      </c>
      <c r="AB5" s="88">
        <v>59</v>
      </c>
      <c r="AC5" s="89">
        <f t="shared" si="0"/>
        <v>559</v>
      </c>
      <c r="AD5" s="90">
        <f t="shared" si="1"/>
        <v>93.166666666666657</v>
      </c>
      <c r="AE5" s="103">
        <v>2585000</v>
      </c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</row>
    <row r="6" spans="1:113" ht="69.95" customHeight="1" x14ac:dyDescent="0.2">
      <c r="A6" s="74" t="s">
        <v>11</v>
      </c>
      <c r="B6" s="56" t="s">
        <v>12</v>
      </c>
      <c r="C6" s="62">
        <v>960000</v>
      </c>
      <c r="D6" s="61">
        <v>960000</v>
      </c>
      <c r="E6" s="62">
        <v>960000</v>
      </c>
      <c r="F6" s="61">
        <v>932000</v>
      </c>
      <c r="G6" s="62">
        <v>960000</v>
      </c>
      <c r="H6" s="61">
        <v>930000</v>
      </c>
      <c r="I6" s="63">
        <v>1120000</v>
      </c>
      <c r="J6" s="16">
        <v>1000000</v>
      </c>
      <c r="K6" s="63">
        <v>1120000</v>
      </c>
      <c r="L6" s="83">
        <v>1120000</v>
      </c>
      <c r="M6" s="81">
        <v>1120000</v>
      </c>
      <c r="N6" s="61">
        <v>1064000</v>
      </c>
      <c r="O6" s="61">
        <v>1232000</v>
      </c>
      <c r="P6" s="61">
        <v>1232000</v>
      </c>
      <c r="Q6" s="95">
        <v>1232000</v>
      </c>
      <c r="R6" s="96">
        <f>(1180000+1232000+1232000+1170400)/4</f>
        <v>1203600</v>
      </c>
      <c r="S6" s="88">
        <v>51</v>
      </c>
      <c r="T6" s="88">
        <v>54</v>
      </c>
      <c r="U6" s="88">
        <v>59</v>
      </c>
      <c r="V6" s="88">
        <v>59</v>
      </c>
      <c r="W6" s="88">
        <v>58</v>
      </c>
      <c r="X6" s="88">
        <v>43</v>
      </c>
      <c r="Y6" s="88">
        <v>55</v>
      </c>
      <c r="Z6" s="88">
        <v>42</v>
      </c>
      <c r="AA6" s="88">
        <v>56</v>
      </c>
      <c r="AB6" s="88">
        <v>58</v>
      </c>
      <c r="AC6" s="89">
        <f t="shared" si="0"/>
        <v>535</v>
      </c>
      <c r="AD6" s="90">
        <f t="shared" si="1"/>
        <v>89.166666666666671</v>
      </c>
      <c r="AE6" s="103">
        <v>1158000</v>
      </c>
      <c r="AF6" s="17"/>
      <c r="AG6" s="17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</row>
    <row r="7" spans="1:113" ht="69.95" customHeight="1" x14ac:dyDescent="0.2">
      <c r="A7" s="18" t="s">
        <v>6</v>
      </c>
      <c r="B7" s="56" t="s">
        <v>23</v>
      </c>
      <c r="C7" s="62">
        <v>308000</v>
      </c>
      <c r="D7" s="61">
        <v>308000</v>
      </c>
      <c r="E7" s="62">
        <v>530000</v>
      </c>
      <c r="F7" s="61">
        <v>503500</v>
      </c>
      <c r="G7" s="62">
        <v>400000</v>
      </c>
      <c r="H7" s="61">
        <v>300000</v>
      </c>
      <c r="I7" s="63">
        <v>650000</v>
      </c>
      <c r="J7" s="16">
        <v>600000</v>
      </c>
      <c r="K7" s="63">
        <v>335000</v>
      </c>
      <c r="L7" s="83">
        <v>300000</v>
      </c>
      <c r="M7" s="82">
        <v>530000</v>
      </c>
      <c r="N7" s="80">
        <v>530000</v>
      </c>
      <c r="O7" s="80">
        <v>300000</v>
      </c>
      <c r="P7" s="80">
        <v>300000</v>
      </c>
      <c r="Q7" s="95">
        <v>500000</v>
      </c>
      <c r="R7" s="96">
        <f>(500000+500000+500000+475000)/4</f>
        <v>493750</v>
      </c>
      <c r="S7" s="88">
        <v>58</v>
      </c>
      <c r="T7" s="88">
        <v>58</v>
      </c>
      <c r="U7" s="88">
        <v>57</v>
      </c>
      <c r="V7" s="88">
        <v>59</v>
      </c>
      <c r="W7" s="88">
        <v>58</v>
      </c>
      <c r="X7" s="88">
        <v>53</v>
      </c>
      <c r="Y7" s="88">
        <v>57</v>
      </c>
      <c r="Z7" s="88">
        <v>45</v>
      </c>
      <c r="AA7" s="88">
        <v>55</v>
      </c>
      <c r="AB7" s="88">
        <v>60</v>
      </c>
      <c r="AC7" s="89">
        <f t="shared" si="0"/>
        <v>560</v>
      </c>
      <c r="AD7" s="90">
        <f t="shared" si="1"/>
        <v>93.333333333333329</v>
      </c>
      <c r="AE7" s="103">
        <v>498000</v>
      </c>
      <c r="AF7" s="17"/>
      <c r="AG7" s="17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</row>
    <row r="8" spans="1:113" ht="69.95" customHeight="1" x14ac:dyDescent="0.2">
      <c r="A8" s="15" t="s">
        <v>8</v>
      </c>
      <c r="B8" s="56" t="s">
        <v>9</v>
      </c>
      <c r="C8" s="62">
        <v>915000</v>
      </c>
      <c r="D8" s="61">
        <v>915000</v>
      </c>
      <c r="E8" s="62">
        <v>980000</v>
      </c>
      <c r="F8" s="61">
        <v>960500</v>
      </c>
      <c r="G8" s="62">
        <v>985000</v>
      </c>
      <c r="H8" s="61">
        <v>985000</v>
      </c>
      <c r="I8" s="63">
        <v>985000</v>
      </c>
      <c r="J8" s="16">
        <v>950000</v>
      </c>
      <c r="K8" s="63">
        <v>975000</v>
      </c>
      <c r="L8" s="83">
        <v>975000</v>
      </c>
      <c r="M8" s="81">
        <v>1005000</v>
      </c>
      <c r="N8" s="61">
        <v>973000</v>
      </c>
      <c r="O8" s="61">
        <v>1090000</v>
      </c>
      <c r="P8" s="61">
        <v>1070000</v>
      </c>
      <c r="Q8" s="95">
        <v>995000</v>
      </c>
      <c r="R8" s="96">
        <f>(990000+995000+995000+995000)/4</f>
        <v>993750</v>
      </c>
      <c r="S8" s="88">
        <v>54</v>
      </c>
      <c r="T8" s="88">
        <v>45</v>
      </c>
      <c r="U8" s="88">
        <v>57</v>
      </c>
      <c r="V8" s="88">
        <v>57</v>
      </c>
      <c r="W8" s="88">
        <v>44</v>
      </c>
      <c r="X8" s="88">
        <v>45</v>
      </c>
      <c r="Y8" s="88">
        <v>46</v>
      </c>
      <c r="Z8" s="88">
        <v>44</v>
      </c>
      <c r="AA8" s="88">
        <v>48</v>
      </c>
      <c r="AB8" s="88">
        <v>57</v>
      </c>
      <c r="AC8" s="89">
        <f t="shared" si="0"/>
        <v>497</v>
      </c>
      <c r="AD8" s="90">
        <f t="shared" si="1"/>
        <v>82.833333333333343</v>
      </c>
      <c r="AE8" s="103">
        <v>995000</v>
      </c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</row>
    <row r="9" spans="1:113" s="17" customFormat="1" ht="69.95" customHeight="1" x14ac:dyDescent="0.2">
      <c r="A9" s="15" t="s">
        <v>5</v>
      </c>
      <c r="B9" s="56" t="s">
        <v>22</v>
      </c>
      <c r="C9" s="60">
        <v>0</v>
      </c>
      <c r="D9" s="61">
        <v>0</v>
      </c>
      <c r="E9" s="62">
        <v>350000</v>
      </c>
      <c r="F9" s="61">
        <v>315000</v>
      </c>
      <c r="G9" s="62">
        <v>315000</v>
      </c>
      <c r="H9" s="61">
        <v>290000</v>
      </c>
      <c r="I9" s="63">
        <v>350000</v>
      </c>
      <c r="J9" s="16">
        <v>250000</v>
      </c>
      <c r="K9" s="63">
        <v>300000</v>
      </c>
      <c r="L9" s="83">
        <v>250000</v>
      </c>
      <c r="M9" s="81">
        <v>250000</v>
      </c>
      <c r="N9" s="61">
        <v>237000</v>
      </c>
      <c r="O9" s="61">
        <v>280000</v>
      </c>
      <c r="P9" s="61">
        <v>260000</v>
      </c>
      <c r="Q9" s="95">
        <v>260000</v>
      </c>
      <c r="R9" s="96">
        <f>(250000+200000+260000+247000)/4</f>
        <v>239250</v>
      </c>
      <c r="S9" s="88">
        <v>46</v>
      </c>
      <c r="T9" s="88">
        <v>37</v>
      </c>
      <c r="U9" s="88">
        <v>44</v>
      </c>
      <c r="V9" s="88">
        <v>55</v>
      </c>
      <c r="W9" s="88">
        <v>38</v>
      </c>
      <c r="X9" s="88">
        <v>43</v>
      </c>
      <c r="Y9" s="88">
        <v>36</v>
      </c>
      <c r="Z9" s="88">
        <v>38</v>
      </c>
      <c r="AA9" s="88">
        <v>43</v>
      </c>
      <c r="AB9" s="88">
        <v>57</v>
      </c>
      <c r="AC9" s="89">
        <f t="shared" si="0"/>
        <v>437</v>
      </c>
      <c r="AD9" s="90">
        <f t="shared" si="1"/>
        <v>72.833333333333343</v>
      </c>
      <c r="AE9" s="103">
        <v>244000</v>
      </c>
    </row>
    <row r="10" spans="1:113" s="17" customFormat="1" ht="69.95" customHeight="1" x14ac:dyDescent="0.2">
      <c r="A10" s="18" t="s">
        <v>10</v>
      </c>
      <c r="B10" s="56" t="s">
        <v>26</v>
      </c>
      <c r="C10" s="62">
        <v>490000</v>
      </c>
      <c r="D10" s="61">
        <v>400000</v>
      </c>
      <c r="E10" s="62">
        <v>490000</v>
      </c>
      <c r="F10" s="61">
        <v>464500</v>
      </c>
      <c r="G10" s="62">
        <v>420000</v>
      </c>
      <c r="H10" s="61">
        <v>350000</v>
      </c>
      <c r="I10" s="63">
        <v>350000</v>
      </c>
      <c r="J10" s="16">
        <v>300000</v>
      </c>
      <c r="K10" s="63">
        <v>300000</v>
      </c>
      <c r="L10" s="83">
        <v>300000</v>
      </c>
      <c r="M10" s="82" t="s">
        <v>32</v>
      </c>
      <c r="N10" s="80" t="s">
        <v>36</v>
      </c>
      <c r="O10" s="80" t="s">
        <v>62</v>
      </c>
      <c r="P10" s="92">
        <v>0</v>
      </c>
      <c r="Q10" s="92">
        <v>0</v>
      </c>
      <c r="R10" s="96"/>
      <c r="S10" s="88">
        <v>0</v>
      </c>
      <c r="T10" s="88">
        <v>0</v>
      </c>
      <c r="U10" s="88">
        <v>0</v>
      </c>
      <c r="V10" s="88">
        <v>0</v>
      </c>
      <c r="W10" s="88">
        <v>0</v>
      </c>
      <c r="X10" s="88">
        <v>0</v>
      </c>
      <c r="Y10" s="88">
        <v>0</v>
      </c>
      <c r="Z10" s="88">
        <v>0</v>
      </c>
      <c r="AA10" s="88">
        <v>0</v>
      </c>
      <c r="AB10" s="88">
        <v>0</v>
      </c>
      <c r="AC10" s="89">
        <f t="shared" si="0"/>
        <v>0</v>
      </c>
      <c r="AD10" s="90"/>
      <c r="AE10" s="80"/>
    </row>
    <row r="11" spans="1:113" s="17" customFormat="1" ht="69.95" customHeight="1" x14ac:dyDescent="0.2">
      <c r="A11" s="19" t="s">
        <v>2</v>
      </c>
      <c r="B11" s="57" t="s">
        <v>13</v>
      </c>
      <c r="C11" s="62">
        <v>480000</v>
      </c>
      <c r="D11" s="61">
        <v>480000</v>
      </c>
      <c r="E11" s="62">
        <v>674500</v>
      </c>
      <c r="F11" s="61">
        <v>674500</v>
      </c>
      <c r="G11" s="62">
        <v>674500</v>
      </c>
      <c r="H11" s="61">
        <v>600000</v>
      </c>
      <c r="I11" s="63">
        <v>707000</v>
      </c>
      <c r="J11" s="16">
        <v>650000</v>
      </c>
      <c r="K11" s="63">
        <v>700000</v>
      </c>
      <c r="L11" s="83">
        <v>700000</v>
      </c>
      <c r="M11" s="81">
        <v>700000</v>
      </c>
      <c r="N11" s="61">
        <v>665000</v>
      </c>
      <c r="O11" s="80" t="s">
        <v>60</v>
      </c>
      <c r="P11" s="91">
        <v>1700000</v>
      </c>
      <c r="Q11" s="91">
        <v>1700000</v>
      </c>
      <c r="R11" s="96">
        <f>(1700000+0+0+1700000)/4</f>
        <v>850000</v>
      </c>
      <c r="S11" s="88">
        <v>57</v>
      </c>
      <c r="T11" s="100" t="s">
        <v>47</v>
      </c>
      <c r="U11" s="88">
        <v>56</v>
      </c>
      <c r="V11" s="88">
        <v>56</v>
      </c>
      <c r="W11" s="100" t="s">
        <v>47</v>
      </c>
      <c r="X11" s="88">
        <v>45</v>
      </c>
      <c r="Y11" s="100" t="s">
        <v>47</v>
      </c>
      <c r="Z11" s="88">
        <v>46</v>
      </c>
      <c r="AA11" s="88">
        <v>52</v>
      </c>
      <c r="AB11" s="101">
        <v>58</v>
      </c>
      <c r="AC11" s="89">
        <f t="shared" si="0"/>
        <v>370</v>
      </c>
      <c r="AD11" s="90">
        <f>AC11/420*100</f>
        <v>88.095238095238088</v>
      </c>
      <c r="AE11" s="104">
        <v>1700000</v>
      </c>
    </row>
    <row r="12" spans="1:113" ht="69.95" customHeight="1" thickBot="1" x14ac:dyDescent="0.25">
      <c r="A12" s="20" t="s">
        <v>18</v>
      </c>
      <c r="B12" s="58" t="s">
        <v>27</v>
      </c>
      <c r="C12" s="65">
        <v>0</v>
      </c>
      <c r="D12" s="66">
        <v>0</v>
      </c>
      <c r="E12" s="65">
        <v>239040</v>
      </c>
      <c r="F12" s="66">
        <v>239040</v>
      </c>
      <c r="G12" s="65">
        <v>500000</v>
      </c>
      <c r="H12" s="66">
        <v>250000</v>
      </c>
      <c r="I12" s="67">
        <v>300000</v>
      </c>
      <c r="J12" s="85" t="s">
        <v>38</v>
      </c>
      <c r="K12" s="63">
        <v>300000</v>
      </c>
      <c r="L12" s="84" t="s">
        <v>36</v>
      </c>
      <c r="M12" s="82" t="s">
        <v>34</v>
      </c>
      <c r="N12" s="80" t="s">
        <v>36</v>
      </c>
      <c r="O12" s="80" t="s">
        <v>39</v>
      </c>
      <c r="P12" s="80" t="s">
        <v>54</v>
      </c>
      <c r="Q12" s="80">
        <v>0</v>
      </c>
      <c r="R12" s="96"/>
      <c r="S12" s="88">
        <v>46</v>
      </c>
      <c r="T12" s="88">
        <v>0</v>
      </c>
      <c r="U12" s="88">
        <v>49</v>
      </c>
      <c r="V12" s="88">
        <v>56</v>
      </c>
      <c r="W12" s="88">
        <v>0</v>
      </c>
      <c r="X12" s="88">
        <v>45</v>
      </c>
      <c r="Y12" s="88">
        <v>0</v>
      </c>
      <c r="Z12" s="88">
        <v>44</v>
      </c>
      <c r="AA12" s="88">
        <v>49</v>
      </c>
      <c r="AB12" s="88">
        <v>56</v>
      </c>
      <c r="AC12" s="89">
        <f t="shared" si="0"/>
        <v>345</v>
      </c>
      <c r="AD12" s="90">
        <f>AC12/600*100</f>
        <v>57.499999999999993</v>
      </c>
      <c r="AE12" s="105" t="s">
        <v>61</v>
      </c>
      <c r="AF12" s="17"/>
      <c r="AG12" s="17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</row>
    <row r="13" spans="1:113" ht="54.75" customHeight="1" thickBot="1" x14ac:dyDescent="0.25">
      <c r="A13" s="21" t="s">
        <v>4</v>
      </c>
      <c r="B13" s="59"/>
      <c r="C13" s="68">
        <f t="shared" ref="C13:H13" si="2">SUM(C4:C12)</f>
        <v>5274480</v>
      </c>
      <c r="D13" s="69">
        <f t="shared" si="2"/>
        <v>5184480</v>
      </c>
      <c r="E13" s="68">
        <f t="shared" si="2"/>
        <v>7259350</v>
      </c>
      <c r="F13" s="69">
        <f t="shared" si="2"/>
        <v>6760578</v>
      </c>
      <c r="G13" s="68">
        <f t="shared" si="2"/>
        <v>6903500</v>
      </c>
      <c r="H13" s="69">
        <f t="shared" si="2"/>
        <v>6335000</v>
      </c>
      <c r="I13" s="68">
        <f>SUM(I2:I12)</f>
        <v>7469850</v>
      </c>
      <c r="J13" s="70">
        <f>SUM(J4:J12)</f>
        <v>6500000</v>
      </c>
      <c r="K13" s="68">
        <f>SUM(K4:K12)</f>
        <v>8195000</v>
      </c>
      <c r="L13" s="72">
        <f>SUM(L4:L12)</f>
        <v>6765000</v>
      </c>
      <c r="M13" s="78" t="s">
        <v>35</v>
      </c>
      <c r="N13" s="76">
        <f>SUM(N4:N12)</f>
        <v>6569000</v>
      </c>
      <c r="O13" s="76">
        <v>6799000</v>
      </c>
      <c r="P13" s="76">
        <f>SUM(P4:P12)</f>
        <v>7959000</v>
      </c>
      <c r="Q13" s="76">
        <f t="shared" ref="Q13:R13" si="3">SUM(Q4:Q12)</f>
        <v>8543500</v>
      </c>
      <c r="R13" s="97">
        <f t="shared" si="3"/>
        <v>7063350</v>
      </c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9"/>
      <c r="AD13" s="98"/>
      <c r="AE13" s="99">
        <f t="shared" ref="AE13" si="4">SUM(AE4:AE12)</f>
        <v>7786500</v>
      </c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</row>
    <row r="14" spans="1:113" s="17" customFormat="1" ht="29.25" customHeight="1" thickBot="1" x14ac:dyDescent="0.25">
      <c r="A14" s="64"/>
      <c r="B14" s="22"/>
      <c r="C14" s="22"/>
      <c r="D14" s="22"/>
      <c r="E14" s="22"/>
      <c r="F14" s="22"/>
      <c r="G14" s="22"/>
      <c r="H14" s="22"/>
      <c r="I14" s="23"/>
      <c r="J14" s="24"/>
    </row>
    <row r="15" spans="1:113" ht="70.5" customHeight="1" thickBot="1" x14ac:dyDescent="0.25">
      <c r="A15" s="25"/>
      <c r="B15" s="110" t="s">
        <v>52</v>
      </c>
      <c r="C15" s="111"/>
      <c r="D15" s="111"/>
      <c r="E15" s="111"/>
      <c r="F15" s="111"/>
      <c r="G15" s="111"/>
      <c r="H15" s="111"/>
      <c r="I15" s="111"/>
      <c r="J15" s="111"/>
      <c r="K15" s="112" t="s">
        <v>53</v>
      </c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3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</row>
    <row r="16" spans="1:113" ht="29.25" customHeight="1" x14ac:dyDescent="0.2">
      <c r="A16" s="28"/>
      <c r="B16" s="29"/>
      <c r="C16" s="29"/>
      <c r="D16" s="29"/>
      <c r="E16" s="29"/>
      <c r="F16" s="29"/>
      <c r="G16" s="29"/>
      <c r="H16" s="6"/>
      <c r="I16" s="30"/>
      <c r="J16" s="17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</row>
    <row r="17" spans="1:111" s="17" customFormat="1" ht="29.25" customHeight="1" x14ac:dyDescent="0.2">
      <c r="A17" s="31"/>
      <c r="B17" s="31"/>
      <c r="C17" s="31"/>
      <c r="D17" s="31"/>
      <c r="E17" s="31"/>
      <c r="F17" s="31"/>
      <c r="G17" s="31"/>
      <c r="H17" s="7"/>
      <c r="I17" s="30"/>
    </row>
    <row r="18" spans="1:111" s="17" customFormat="1" ht="29.25" customHeight="1" x14ac:dyDescent="0.25">
      <c r="A18" s="32"/>
      <c r="B18" s="32"/>
      <c r="C18" s="32"/>
      <c r="D18" s="32"/>
      <c r="E18" s="32"/>
      <c r="F18" s="32"/>
      <c r="G18" s="32"/>
      <c r="H18" s="6"/>
      <c r="I18" s="33"/>
      <c r="J18" s="8"/>
    </row>
    <row r="19" spans="1:111" ht="29.25" customHeight="1" x14ac:dyDescent="0.2">
      <c r="A19" s="29"/>
      <c r="B19" s="29"/>
      <c r="C19" s="29"/>
      <c r="D19" s="29"/>
      <c r="E19" s="29"/>
      <c r="F19" s="29"/>
      <c r="G19" s="29"/>
      <c r="H19" s="6"/>
      <c r="I19" s="30"/>
      <c r="J19" s="17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</row>
    <row r="20" spans="1:111" s="17" customFormat="1" ht="29.25" customHeight="1" x14ac:dyDescent="0.2">
      <c r="A20" s="34"/>
      <c r="B20" s="35"/>
      <c r="C20" s="35"/>
      <c r="D20" s="35"/>
      <c r="E20" s="35"/>
      <c r="F20" s="35"/>
      <c r="G20" s="35"/>
      <c r="H20" s="35"/>
      <c r="I20" s="26"/>
      <c r="J20" s="27"/>
    </row>
    <row r="21" spans="1:111" s="17" customFormat="1" ht="29.25" customHeight="1" x14ac:dyDescent="0.3">
      <c r="A21" s="1"/>
      <c r="B21" s="2"/>
      <c r="C21" s="2"/>
      <c r="D21" s="2"/>
      <c r="E21" s="2"/>
      <c r="F21" s="2"/>
      <c r="G21" s="2"/>
      <c r="H21" s="2"/>
      <c r="I21" s="36"/>
      <c r="J21" s="10"/>
    </row>
    <row r="22" spans="1:111" s="17" customFormat="1" ht="29.25" customHeight="1" x14ac:dyDescent="0.3">
      <c r="A22" s="1"/>
      <c r="B22" s="2"/>
      <c r="C22" s="2"/>
      <c r="D22" s="2"/>
      <c r="E22" s="2"/>
      <c r="F22" s="2"/>
      <c r="G22" s="2"/>
      <c r="H22" s="2"/>
      <c r="I22" s="36"/>
      <c r="J22" s="10"/>
    </row>
    <row r="23" spans="1:111" s="17" customFormat="1" ht="29.25" customHeight="1" x14ac:dyDescent="0.3">
      <c r="A23" s="3"/>
      <c r="B23" s="4"/>
      <c r="C23" s="4"/>
      <c r="D23" s="4"/>
      <c r="E23" s="4"/>
      <c r="F23" s="4"/>
      <c r="G23" s="4"/>
      <c r="H23" s="4"/>
      <c r="I23" s="23"/>
      <c r="J23" s="37"/>
    </row>
    <row r="24" spans="1:111" s="17" customFormat="1" ht="29.25" customHeight="1" x14ac:dyDescent="0.2">
      <c r="A24" s="38"/>
      <c r="B24" s="39"/>
      <c r="C24" s="39"/>
      <c r="D24" s="39"/>
      <c r="E24" s="39"/>
      <c r="F24" s="39"/>
      <c r="G24" s="39"/>
      <c r="H24" s="39"/>
      <c r="I24" s="23"/>
      <c r="J24" s="37"/>
    </row>
    <row r="25" spans="1:111" ht="29.25" customHeight="1" x14ac:dyDescent="0.2">
      <c r="A25" s="38"/>
      <c r="B25" s="39"/>
      <c r="C25" s="39"/>
      <c r="D25" s="39"/>
      <c r="E25" s="39"/>
      <c r="F25" s="39"/>
      <c r="G25" s="39"/>
      <c r="H25" s="39"/>
      <c r="I25" s="23"/>
      <c r="J25" s="37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</row>
    <row r="26" spans="1:111" s="17" customFormat="1" ht="29.25" customHeight="1" x14ac:dyDescent="0.2">
      <c r="A26" s="38"/>
      <c r="B26" s="39"/>
      <c r="C26" s="39"/>
      <c r="D26" s="39"/>
      <c r="E26" s="39"/>
      <c r="F26" s="39"/>
      <c r="G26" s="39"/>
      <c r="H26" s="39"/>
      <c r="I26" s="23"/>
      <c r="J26" s="37"/>
    </row>
    <row r="27" spans="1:111" ht="29.25" customHeight="1" x14ac:dyDescent="0.2">
      <c r="A27" s="38"/>
      <c r="B27" s="39"/>
      <c r="C27" s="39"/>
      <c r="D27" s="39"/>
      <c r="E27" s="39"/>
      <c r="F27" s="39"/>
      <c r="G27" s="39"/>
      <c r="H27" s="39"/>
      <c r="I27" s="23"/>
      <c r="J27" s="37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</row>
    <row r="28" spans="1:111" ht="29.25" customHeight="1" x14ac:dyDescent="0.2">
      <c r="A28" s="35"/>
      <c r="B28" s="35"/>
      <c r="C28" s="35"/>
      <c r="D28" s="35"/>
      <c r="E28" s="35"/>
      <c r="F28" s="35"/>
      <c r="G28" s="35"/>
      <c r="H28" s="35"/>
      <c r="I28" s="23"/>
      <c r="J28" s="37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</row>
    <row r="29" spans="1:111" ht="29.25" customHeight="1" x14ac:dyDescent="0.3">
      <c r="A29" s="5"/>
      <c r="B29" s="35"/>
      <c r="C29" s="35"/>
      <c r="D29" s="35"/>
      <c r="E29" s="35"/>
      <c r="F29" s="35"/>
      <c r="G29" s="35"/>
      <c r="H29" s="35"/>
      <c r="I29" s="23"/>
      <c r="J29" s="37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</row>
    <row r="30" spans="1:111" ht="29.25" customHeight="1" x14ac:dyDescent="0.2">
      <c r="A30" s="40"/>
      <c r="B30" s="40"/>
      <c r="C30" s="40"/>
      <c r="D30" s="40"/>
      <c r="E30" s="40"/>
      <c r="F30" s="40"/>
      <c r="G30" s="40"/>
      <c r="H30" s="40"/>
      <c r="I30" s="41"/>
      <c r="J30" s="42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</row>
    <row r="31" spans="1:111" ht="29.25" customHeight="1" x14ac:dyDescent="0.2">
      <c r="A31" s="38"/>
      <c r="B31" s="39"/>
      <c r="C31" s="39"/>
      <c r="D31" s="39"/>
      <c r="E31" s="39"/>
      <c r="F31" s="39"/>
      <c r="G31" s="39"/>
      <c r="H31" s="39"/>
      <c r="I31" s="43"/>
      <c r="J31" s="44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</row>
    <row r="32" spans="1:111" ht="29.25" customHeight="1" x14ac:dyDescent="0.2">
      <c r="A32" s="38"/>
      <c r="B32" s="38"/>
      <c r="C32" s="38"/>
      <c r="D32" s="38"/>
      <c r="E32" s="38"/>
      <c r="F32" s="38"/>
      <c r="G32" s="38"/>
      <c r="H32" s="38"/>
      <c r="I32" s="43"/>
      <c r="J32" s="45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</row>
    <row r="33" spans="1:111" ht="29.25" customHeight="1" x14ac:dyDescent="0.2">
      <c r="A33" s="38"/>
      <c r="B33" s="38"/>
      <c r="C33" s="38"/>
      <c r="D33" s="38"/>
      <c r="E33" s="38"/>
      <c r="F33" s="38"/>
      <c r="G33" s="38"/>
      <c r="H33" s="38"/>
      <c r="I33" s="43"/>
      <c r="J33" s="45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</row>
    <row r="34" spans="1:111" ht="29.25" customHeight="1" x14ac:dyDescent="0.2">
      <c r="A34" s="38"/>
      <c r="B34" s="38"/>
      <c r="C34" s="38"/>
      <c r="D34" s="38"/>
      <c r="E34" s="38"/>
      <c r="F34" s="38"/>
      <c r="G34" s="38"/>
      <c r="H34" s="38"/>
      <c r="I34" s="43"/>
      <c r="J34" s="45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</row>
    <row r="35" spans="1:111" s="17" customFormat="1" ht="29.25" customHeight="1" x14ac:dyDescent="0.25">
      <c r="A35" s="35"/>
      <c r="B35" s="35"/>
      <c r="C35" s="35"/>
      <c r="D35" s="35"/>
      <c r="E35" s="35"/>
      <c r="F35" s="35"/>
      <c r="G35" s="35"/>
      <c r="H35" s="35"/>
      <c r="I35" s="46"/>
      <c r="J35" s="35"/>
    </row>
    <row r="36" spans="1:111" ht="29.25" customHeight="1" x14ac:dyDescent="0.25">
      <c r="A36" s="35"/>
      <c r="B36" s="35"/>
      <c r="C36" s="35"/>
      <c r="D36" s="35"/>
      <c r="E36" s="35"/>
      <c r="F36" s="35"/>
      <c r="G36" s="35"/>
      <c r="H36" s="35"/>
      <c r="I36" s="46"/>
      <c r="J36" s="35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</row>
    <row r="37" spans="1:111" ht="29.25" customHeight="1" x14ac:dyDescent="0.25">
      <c r="A37" s="35"/>
      <c r="B37" s="35"/>
      <c r="C37" s="35"/>
      <c r="D37" s="35"/>
      <c r="E37" s="35"/>
      <c r="F37" s="35"/>
      <c r="G37" s="35"/>
      <c r="H37" s="35"/>
      <c r="I37" s="46"/>
      <c r="J37" s="35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</row>
    <row r="38" spans="1:111" s="17" customFormat="1" ht="29.25" customHeight="1" x14ac:dyDescent="0.25">
      <c r="A38" s="35"/>
      <c r="B38" s="35"/>
      <c r="C38" s="35"/>
      <c r="D38" s="35"/>
      <c r="E38" s="35"/>
      <c r="F38" s="35"/>
      <c r="G38" s="35"/>
      <c r="H38" s="35"/>
      <c r="I38" s="46"/>
      <c r="J38" s="35"/>
    </row>
    <row r="39" spans="1:111" s="17" customFormat="1" ht="29.25" customHeight="1" x14ac:dyDescent="0.2">
      <c r="A39" s="35"/>
      <c r="B39" s="35"/>
      <c r="C39" s="35"/>
      <c r="D39" s="35"/>
      <c r="E39" s="35"/>
      <c r="F39" s="35"/>
      <c r="G39" s="35"/>
      <c r="H39" s="35"/>
      <c r="I39" s="23"/>
      <c r="J39" s="37"/>
    </row>
    <row r="40" spans="1:111" s="47" customFormat="1" ht="29.25" customHeight="1" x14ac:dyDescent="0.2">
      <c r="A40" s="8"/>
      <c r="B40" s="8"/>
      <c r="C40" s="8"/>
      <c r="D40" s="8"/>
      <c r="E40" s="8"/>
      <c r="F40" s="8"/>
      <c r="G40" s="8"/>
      <c r="H40" s="8"/>
      <c r="I40" s="9"/>
      <c r="J40" s="10"/>
    </row>
    <row r="41" spans="1:111" s="17" customFormat="1" ht="29.25" customHeight="1" x14ac:dyDescent="0.2">
      <c r="A41" s="8"/>
      <c r="B41" s="8"/>
      <c r="C41" s="8"/>
      <c r="D41" s="8"/>
      <c r="E41" s="8"/>
      <c r="F41" s="8"/>
      <c r="G41" s="8"/>
      <c r="H41" s="8"/>
      <c r="I41" s="9"/>
      <c r="J41" s="10"/>
    </row>
    <row r="42" spans="1:111" s="50" customFormat="1" ht="29.25" customHeight="1" x14ac:dyDescent="0.2">
      <c r="A42" s="8"/>
      <c r="B42" s="8"/>
      <c r="C42" s="8"/>
      <c r="D42" s="8"/>
      <c r="E42" s="8"/>
      <c r="F42" s="8"/>
      <c r="G42" s="8"/>
      <c r="H42" s="8"/>
      <c r="I42" s="9"/>
      <c r="J42" s="10"/>
      <c r="K42" s="31"/>
      <c r="L42" s="31"/>
      <c r="M42" s="31"/>
      <c r="N42" s="31"/>
      <c r="O42" s="31"/>
      <c r="P42" s="31"/>
      <c r="Q42" s="31"/>
      <c r="R42" s="7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7"/>
      <c r="AE42" s="7"/>
      <c r="AF42" s="7"/>
      <c r="AG42" s="31"/>
      <c r="AH42" s="31"/>
      <c r="AI42" s="31"/>
      <c r="AJ42" s="31"/>
      <c r="AK42" s="31"/>
      <c r="AL42" s="31"/>
      <c r="AM42" s="7"/>
      <c r="AN42" s="31"/>
      <c r="AO42" s="31"/>
      <c r="AP42" s="31"/>
      <c r="AQ42" s="31"/>
      <c r="AR42" s="31"/>
      <c r="AS42" s="31"/>
      <c r="AT42" s="7"/>
      <c r="AU42" s="48"/>
      <c r="AV42" s="48"/>
      <c r="AW42" s="48"/>
      <c r="AX42" s="48"/>
      <c r="AY42" s="48"/>
      <c r="AZ42" s="48"/>
      <c r="BA42" s="7"/>
      <c r="BB42" s="31"/>
      <c r="BC42" s="31"/>
      <c r="BD42" s="31"/>
      <c r="BE42" s="31"/>
      <c r="BF42" s="31"/>
      <c r="BG42" s="31"/>
      <c r="BH42" s="7"/>
      <c r="BI42" s="31"/>
      <c r="BJ42" s="31"/>
      <c r="BK42" s="31"/>
      <c r="BL42" s="31"/>
      <c r="BM42" s="31"/>
      <c r="BN42" s="31"/>
      <c r="BO42" s="7"/>
      <c r="BP42" s="31"/>
      <c r="BQ42" s="31"/>
      <c r="BR42" s="31"/>
      <c r="BS42" s="31"/>
      <c r="BT42" s="31"/>
      <c r="BU42" s="31"/>
      <c r="BV42" s="7"/>
      <c r="BW42" s="31"/>
      <c r="BX42" s="31"/>
      <c r="BY42" s="31"/>
      <c r="BZ42" s="31"/>
      <c r="CA42" s="31"/>
      <c r="CB42" s="31"/>
      <c r="CC42" s="7"/>
      <c r="CD42" s="31"/>
      <c r="CE42" s="31"/>
      <c r="CF42" s="31"/>
      <c r="CG42" s="31"/>
      <c r="CH42" s="31"/>
      <c r="CI42" s="31"/>
      <c r="CJ42" s="7"/>
      <c r="CK42" s="31"/>
      <c r="CL42" s="31"/>
      <c r="CM42" s="31"/>
      <c r="CN42" s="31"/>
      <c r="CO42" s="31"/>
      <c r="CP42" s="31"/>
      <c r="CQ42" s="7"/>
      <c r="CR42" s="31"/>
      <c r="CS42" s="31"/>
      <c r="CT42" s="31"/>
      <c r="CU42" s="31"/>
      <c r="CV42" s="31"/>
      <c r="CW42" s="31"/>
      <c r="CX42" s="7"/>
      <c r="CY42" s="31"/>
      <c r="CZ42" s="31"/>
      <c r="DA42" s="31"/>
      <c r="DB42" s="31"/>
      <c r="DC42" s="31"/>
      <c r="DD42" s="31"/>
      <c r="DE42" s="7"/>
      <c r="DF42" s="49"/>
    </row>
    <row r="45" spans="1:111" s="50" customFormat="1" ht="29.25" customHeight="1" x14ac:dyDescent="0.2">
      <c r="A45" s="8"/>
      <c r="B45" s="8"/>
      <c r="C45" s="8"/>
      <c r="D45" s="8"/>
      <c r="E45" s="8"/>
      <c r="F45" s="8"/>
      <c r="G45" s="8"/>
      <c r="H45" s="8"/>
      <c r="I45" s="9"/>
      <c r="J45" s="10"/>
      <c r="K45" s="31"/>
      <c r="L45" s="31"/>
      <c r="M45" s="31"/>
      <c r="N45" s="31"/>
      <c r="O45" s="31"/>
      <c r="P45" s="31"/>
      <c r="Q45" s="31"/>
      <c r="R45" s="7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7"/>
      <c r="AE45" s="7"/>
      <c r="AF45" s="7"/>
      <c r="AG45" s="31"/>
      <c r="AH45" s="31"/>
      <c r="AI45" s="31"/>
      <c r="AJ45" s="31"/>
      <c r="AK45" s="31"/>
      <c r="AL45" s="31"/>
      <c r="AM45" s="7"/>
      <c r="AN45" s="31"/>
      <c r="AO45" s="31"/>
      <c r="AP45" s="31"/>
      <c r="AQ45" s="31"/>
      <c r="AR45" s="31"/>
      <c r="AS45" s="31"/>
      <c r="AT45" s="7"/>
      <c r="AU45" s="48"/>
      <c r="AV45" s="48"/>
      <c r="AW45" s="48"/>
      <c r="AX45" s="48"/>
      <c r="AY45" s="48"/>
      <c r="AZ45" s="48"/>
      <c r="BA45" s="7"/>
      <c r="BB45" s="31"/>
      <c r="BC45" s="31"/>
      <c r="BD45" s="31"/>
      <c r="BE45" s="31"/>
      <c r="BF45" s="31"/>
      <c r="BG45" s="31"/>
      <c r="BH45" s="7"/>
      <c r="BI45" s="31"/>
      <c r="BJ45" s="31"/>
      <c r="BK45" s="31"/>
      <c r="BL45" s="31"/>
      <c r="BM45" s="31"/>
      <c r="BN45" s="31"/>
      <c r="BO45" s="7"/>
      <c r="BP45" s="31"/>
      <c r="BQ45" s="31"/>
      <c r="BR45" s="31"/>
      <c r="BS45" s="31"/>
      <c r="BT45" s="31"/>
      <c r="BU45" s="31"/>
      <c r="BV45" s="7"/>
      <c r="BW45" s="31"/>
      <c r="BX45" s="31"/>
      <c r="BY45" s="31"/>
      <c r="BZ45" s="31"/>
      <c r="CA45" s="31"/>
      <c r="CB45" s="31"/>
      <c r="CC45" s="7"/>
      <c r="CD45" s="31"/>
      <c r="CE45" s="31"/>
      <c r="CF45" s="31"/>
      <c r="CG45" s="31"/>
      <c r="CH45" s="31"/>
      <c r="CI45" s="31"/>
      <c r="CJ45" s="7"/>
      <c r="CK45" s="31"/>
      <c r="CL45" s="31"/>
      <c r="CM45" s="31"/>
      <c r="CN45" s="31"/>
      <c r="CO45" s="31"/>
      <c r="CP45" s="31"/>
      <c r="CQ45" s="7"/>
      <c r="CR45" s="31"/>
      <c r="CS45" s="31"/>
      <c r="CT45" s="31"/>
      <c r="CU45" s="31"/>
      <c r="CV45" s="31"/>
      <c r="CW45" s="31"/>
      <c r="CX45" s="7"/>
      <c r="CY45" s="31"/>
      <c r="CZ45" s="31"/>
      <c r="DA45" s="31"/>
      <c r="DB45" s="31"/>
      <c r="DC45" s="31"/>
      <c r="DD45" s="31"/>
      <c r="DE45" s="7"/>
      <c r="DF45" s="49"/>
    </row>
    <row r="46" spans="1:111" s="17" customFormat="1" ht="29.25" customHeight="1" x14ac:dyDescent="0.2">
      <c r="A46" s="8"/>
      <c r="B46" s="8"/>
      <c r="C46" s="8"/>
      <c r="D46" s="8"/>
      <c r="E46" s="8"/>
      <c r="F46" s="8"/>
      <c r="G46" s="8"/>
      <c r="H46" s="8"/>
      <c r="I46" s="9"/>
      <c r="J46" s="10"/>
      <c r="K46" s="32"/>
      <c r="L46" s="32"/>
      <c r="M46" s="32"/>
      <c r="N46" s="32"/>
      <c r="O46" s="32"/>
      <c r="P46" s="32"/>
      <c r="Q46" s="32"/>
      <c r="R46" s="6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6"/>
      <c r="AE46" s="6"/>
      <c r="AF46" s="6"/>
      <c r="AG46" s="32"/>
      <c r="AH46" s="32"/>
      <c r="AI46" s="32"/>
      <c r="AJ46" s="32"/>
      <c r="AK46" s="32"/>
      <c r="AL46" s="32"/>
      <c r="AM46" s="6"/>
      <c r="AN46" s="32"/>
      <c r="AO46" s="32"/>
      <c r="AP46" s="32"/>
      <c r="AQ46" s="32"/>
      <c r="AR46" s="32"/>
      <c r="AS46" s="32"/>
      <c r="AT46" s="6"/>
      <c r="AU46" s="51"/>
      <c r="AV46" s="51"/>
      <c r="AW46" s="51"/>
      <c r="AX46" s="51"/>
      <c r="AY46" s="51"/>
      <c r="AZ46" s="51"/>
      <c r="BA46" s="6"/>
      <c r="BB46" s="32"/>
      <c r="BC46" s="32"/>
      <c r="BD46" s="32"/>
      <c r="BE46" s="32"/>
      <c r="BF46" s="32"/>
      <c r="BG46" s="32"/>
      <c r="BH46" s="6"/>
      <c r="BI46" s="32"/>
      <c r="BJ46" s="32"/>
      <c r="BK46" s="32"/>
      <c r="BL46" s="32"/>
      <c r="BM46" s="32"/>
      <c r="BN46" s="32"/>
      <c r="BO46" s="6"/>
      <c r="BP46" s="32"/>
      <c r="BQ46" s="32"/>
      <c r="BR46" s="32"/>
      <c r="BS46" s="32"/>
      <c r="BT46" s="32"/>
      <c r="BU46" s="32"/>
      <c r="BV46" s="6"/>
      <c r="BW46" s="32"/>
      <c r="BX46" s="32"/>
      <c r="BY46" s="32"/>
      <c r="BZ46" s="32"/>
      <c r="CA46" s="32"/>
      <c r="CB46" s="32"/>
      <c r="CC46" s="6"/>
      <c r="CD46" s="32"/>
      <c r="CE46" s="32"/>
      <c r="CF46" s="32"/>
      <c r="CG46" s="32"/>
      <c r="CH46" s="32"/>
      <c r="CI46" s="32"/>
      <c r="CJ46" s="6"/>
      <c r="CK46" s="32"/>
      <c r="CL46" s="32"/>
      <c r="CM46" s="32"/>
      <c r="CN46" s="32"/>
      <c r="CO46" s="32"/>
      <c r="CP46" s="32"/>
      <c r="CQ46" s="6"/>
      <c r="CR46" s="32"/>
      <c r="CS46" s="32"/>
      <c r="CT46" s="32"/>
      <c r="CU46" s="32"/>
      <c r="CV46" s="32"/>
      <c r="CW46" s="32"/>
      <c r="CX46" s="6"/>
      <c r="CY46" s="32"/>
      <c r="CZ46" s="32"/>
      <c r="DA46" s="32"/>
      <c r="DB46" s="32"/>
      <c r="DC46" s="32"/>
      <c r="DD46" s="32"/>
      <c r="DE46" s="6"/>
      <c r="DF46" s="52"/>
      <c r="DG46" s="50"/>
    </row>
    <row r="52" spans="1:113" s="47" customFormat="1" ht="29.25" customHeight="1" x14ac:dyDescent="0.2">
      <c r="A52" s="8"/>
      <c r="B52" s="8"/>
      <c r="C52" s="8"/>
      <c r="D52" s="8"/>
      <c r="E52" s="8"/>
      <c r="F52" s="8"/>
      <c r="G52" s="8"/>
      <c r="H52" s="8"/>
      <c r="I52" s="9"/>
      <c r="J52" s="10"/>
      <c r="K52" s="29"/>
      <c r="L52" s="29"/>
      <c r="M52" s="29"/>
      <c r="N52" s="29"/>
      <c r="O52" s="29"/>
      <c r="P52" s="29"/>
      <c r="Q52" s="29"/>
      <c r="R52" s="6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6"/>
      <c r="AE52" s="6"/>
      <c r="AF52" s="6"/>
      <c r="AG52" s="29"/>
      <c r="AH52" s="29"/>
      <c r="AI52" s="29"/>
      <c r="AJ52" s="29"/>
      <c r="AK52" s="29"/>
      <c r="AL52" s="29"/>
      <c r="AM52" s="6"/>
      <c r="AN52" s="29"/>
      <c r="AO52" s="29"/>
      <c r="AP52" s="29"/>
      <c r="AQ52" s="29"/>
      <c r="AR52" s="29"/>
      <c r="AS52" s="29"/>
      <c r="AT52" s="6"/>
      <c r="AU52" s="29"/>
      <c r="AV52" s="29"/>
      <c r="AW52" s="29"/>
      <c r="AX52" s="29"/>
      <c r="AY52" s="29"/>
      <c r="AZ52" s="29"/>
      <c r="BA52" s="6"/>
      <c r="BB52" s="29"/>
      <c r="BC52" s="29"/>
      <c r="BD52" s="29"/>
      <c r="BE52" s="29"/>
      <c r="BF52" s="29"/>
      <c r="BG52" s="29"/>
      <c r="BH52" s="6"/>
      <c r="BI52" s="29"/>
      <c r="BJ52" s="29"/>
      <c r="BK52" s="29"/>
      <c r="BL52" s="29"/>
      <c r="BM52" s="29"/>
      <c r="BN52" s="29"/>
      <c r="BO52" s="6"/>
      <c r="BP52" s="29"/>
      <c r="BQ52" s="29"/>
      <c r="BR52" s="29"/>
      <c r="BS52" s="29"/>
      <c r="BT52" s="29"/>
      <c r="BU52" s="29"/>
      <c r="BV52" s="6"/>
      <c r="BW52" s="29"/>
      <c r="BX52" s="29"/>
      <c r="BY52" s="29"/>
      <c r="BZ52" s="29"/>
      <c r="CA52" s="29"/>
      <c r="CB52" s="29"/>
      <c r="CC52" s="6"/>
      <c r="CD52" s="29"/>
      <c r="CE52" s="29"/>
      <c r="CF52" s="29"/>
      <c r="CG52" s="29"/>
      <c r="CH52" s="29"/>
      <c r="CI52" s="29"/>
      <c r="CJ52" s="6"/>
      <c r="CK52" s="29"/>
      <c r="CL52" s="29"/>
      <c r="CM52" s="29"/>
      <c r="CN52" s="29"/>
      <c r="CO52" s="29"/>
      <c r="CP52" s="29"/>
      <c r="CQ52" s="6"/>
      <c r="CR52" s="29"/>
      <c r="CS52" s="29"/>
      <c r="CT52" s="29"/>
      <c r="CU52" s="29"/>
      <c r="CV52" s="29"/>
      <c r="CW52" s="29"/>
      <c r="CX52" s="6"/>
      <c r="CY52" s="29"/>
      <c r="CZ52" s="29"/>
      <c r="DA52" s="29"/>
      <c r="DB52" s="29"/>
      <c r="DC52" s="29"/>
      <c r="DD52" s="29"/>
      <c r="DE52" s="6"/>
      <c r="DF52" s="52"/>
      <c r="DH52" s="8"/>
      <c r="DI52" s="8"/>
    </row>
    <row r="53" spans="1:113" s="47" customFormat="1" ht="29.25" customHeight="1" x14ac:dyDescent="0.2">
      <c r="A53" s="8"/>
      <c r="B53" s="8"/>
      <c r="C53" s="8"/>
      <c r="D53" s="8"/>
      <c r="E53" s="8"/>
      <c r="F53" s="8"/>
      <c r="G53" s="8"/>
      <c r="H53" s="8"/>
      <c r="I53" s="9"/>
      <c r="J53" s="10"/>
      <c r="K53" s="29"/>
      <c r="L53" s="29"/>
      <c r="M53" s="29"/>
      <c r="N53" s="29"/>
      <c r="O53" s="29"/>
      <c r="P53" s="29"/>
      <c r="Q53" s="29"/>
      <c r="R53" s="6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6"/>
      <c r="AE53" s="6"/>
      <c r="AF53" s="6"/>
      <c r="AG53" s="29"/>
      <c r="AH53" s="29"/>
      <c r="AI53" s="29"/>
      <c r="AJ53" s="29"/>
      <c r="AK53" s="29"/>
      <c r="AL53" s="29"/>
      <c r="AM53" s="6"/>
      <c r="AN53" s="29"/>
      <c r="AO53" s="29"/>
      <c r="AP53" s="29"/>
      <c r="AQ53" s="29"/>
      <c r="AR53" s="29"/>
      <c r="AS53" s="29"/>
      <c r="AT53" s="6"/>
      <c r="AU53" s="29"/>
      <c r="AV53" s="29"/>
      <c r="AW53" s="29"/>
      <c r="AX53" s="29"/>
      <c r="AY53" s="29"/>
      <c r="AZ53" s="29"/>
      <c r="BA53" s="6"/>
      <c r="BB53" s="29"/>
      <c r="BC53" s="29"/>
      <c r="BD53" s="29"/>
      <c r="BE53" s="29"/>
      <c r="BF53" s="29"/>
      <c r="BG53" s="29"/>
      <c r="BH53" s="6"/>
      <c r="BI53" s="29"/>
      <c r="BJ53" s="29"/>
      <c r="BK53" s="29"/>
      <c r="BL53" s="29"/>
      <c r="BM53" s="29"/>
      <c r="BN53" s="29"/>
      <c r="BO53" s="6"/>
      <c r="BP53" s="29"/>
      <c r="BQ53" s="29"/>
      <c r="BR53" s="29"/>
      <c r="BS53" s="29"/>
      <c r="BT53" s="29"/>
      <c r="BU53" s="29"/>
      <c r="BV53" s="6"/>
      <c r="BW53" s="29"/>
      <c r="BX53" s="29"/>
      <c r="BY53" s="29"/>
      <c r="BZ53" s="29"/>
      <c r="CA53" s="29"/>
      <c r="CB53" s="29"/>
      <c r="CC53" s="6"/>
      <c r="CD53" s="29"/>
      <c r="CE53" s="29"/>
      <c r="CF53" s="29"/>
      <c r="CG53" s="29"/>
      <c r="CH53" s="29"/>
      <c r="CI53" s="29"/>
      <c r="CJ53" s="6"/>
      <c r="CK53" s="29"/>
      <c r="CL53" s="29"/>
      <c r="CM53" s="29"/>
      <c r="CN53" s="29"/>
      <c r="CO53" s="29"/>
      <c r="CP53" s="29"/>
      <c r="CQ53" s="6"/>
      <c r="CR53" s="29"/>
      <c r="CS53" s="29"/>
      <c r="CT53" s="29"/>
      <c r="CU53" s="29"/>
      <c r="CV53" s="29"/>
      <c r="CW53" s="29"/>
      <c r="CX53" s="6"/>
      <c r="CY53" s="29"/>
      <c r="CZ53" s="29"/>
      <c r="DA53" s="29"/>
      <c r="DB53" s="29"/>
      <c r="DC53" s="29"/>
      <c r="DD53" s="29"/>
      <c r="DE53" s="6"/>
      <c r="DF53" s="52"/>
      <c r="DH53" s="8"/>
      <c r="DI53" s="8"/>
    </row>
    <row r="54" spans="1:113" s="47" customFormat="1" ht="29.25" customHeight="1" x14ac:dyDescent="0.2">
      <c r="A54" s="8"/>
      <c r="B54" s="8"/>
      <c r="C54" s="8"/>
      <c r="D54" s="8"/>
      <c r="E54" s="8"/>
      <c r="F54" s="8"/>
      <c r="G54" s="8"/>
      <c r="H54" s="8"/>
      <c r="I54" s="9"/>
      <c r="J54" s="10"/>
      <c r="K54" s="29"/>
      <c r="L54" s="29"/>
      <c r="M54" s="29"/>
      <c r="N54" s="29"/>
      <c r="O54" s="29"/>
      <c r="P54" s="29"/>
      <c r="Q54" s="29"/>
      <c r="R54" s="6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6"/>
      <c r="AE54" s="6"/>
      <c r="AF54" s="6"/>
      <c r="AG54" s="29"/>
      <c r="AH54" s="29"/>
      <c r="AI54" s="29"/>
      <c r="AJ54" s="29"/>
      <c r="AK54" s="29"/>
      <c r="AL54" s="29"/>
      <c r="AM54" s="6"/>
      <c r="AN54" s="29"/>
      <c r="AO54" s="29"/>
      <c r="AP54" s="29"/>
      <c r="AQ54" s="29"/>
      <c r="AR54" s="29"/>
      <c r="AS54" s="29"/>
      <c r="AT54" s="6"/>
      <c r="AU54" s="29"/>
      <c r="AV54" s="29"/>
      <c r="AW54" s="29"/>
      <c r="AX54" s="29"/>
      <c r="AY54" s="29"/>
      <c r="AZ54" s="29"/>
      <c r="BA54" s="6"/>
      <c r="BB54" s="29"/>
      <c r="BC54" s="29"/>
      <c r="BD54" s="29"/>
      <c r="BE54" s="29"/>
      <c r="BF54" s="29"/>
      <c r="BG54" s="29"/>
      <c r="BH54" s="6"/>
      <c r="BI54" s="29"/>
      <c r="BJ54" s="29"/>
      <c r="BK54" s="29"/>
      <c r="BL54" s="29"/>
      <c r="BM54" s="29"/>
      <c r="BN54" s="29"/>
      <c r="BO54" s="6"/>
      <c r="BP54" s="29"/>
      <c r="BQ54" s="29"/>
      <c r="BR54" s="29"/>
      <c r="BS54" s="29"/>
      <c r="BT54" s="29"/>
      <c r="BU54" s="29"/>
      <c r="BV54" s="6"/>
      <c r="BW54" s="29"/>
      <c r="BX54" s="29"/>
      <c r="BY54" s="29"/>
      <c r="BZ54" s="29"/>
      <c r="CA54" s="29"/>
      <c r="CB54" s="29"/>
      <c r="CC54" s="6"/>
      <c r="CD54" s="29"/>
      <c r="CE54" s="29"/>
      <c r="CF54" s="29"/>
      <c r="CG54" s="29"/>
      <c r="CH54" s="29"/>
      <c r="CI54" s="29"/>
      <c r="CJ54" s="6"/>
      <c r="CK54" s="29"/>
      <c r="CL54" s="29"/>
      <c r="CM54" s="29"/>
      <c r="CN54" s="29"/>
      <c r="CO54" s="29"/>
      <c r="CP54" s="29"/>
      <c r="CQ54" s="6"/>
      <c r="CR54" s="29"/>
      <c r="CS54" s="29"/>
      <c r="CT54" s="29"/>
      <c r="CU54" s="29"/>
      <c r="CV54" s="29"/>
      <c r="CW54" s="29"/>
      <c r="CX54" s="6"/>
      <c r="CY54" s="29"/>
      <c r="CZ54" s="29"/>
      <c r="DA54" s="29"/>
      <c r="DB54" s="29"/>
      <c r="DC54" s="29"/>
      <c r="DD54" s="29"/>
      <c r="DE54" s="6"/>
      <c r="DF54" s="52"/>
      <c r="DH54" s="8"/>
      <c r="DI54" s="8"/>
    </row>
    <row r="55" spans="1:113" s="47" customFormat="1" ht="29.25" customHeight="1" x14ac:dyDescent="0.2">
      <c r="A55" s="8"/>
      <c r="B55" s="8"/>
      <c r="C55" s="8"/>
      <c r="D55" s="8"/>
      <c r="E55" s="8"/>
      <c r="F55" s="8"/>
      <c r="G55" s="8"/>
      <c r="H55" s="8"/>
      <c r="I55" s="9"/>
      <c r="J55" s="10"/>
      <c r="K55" s="29"/>
      <c r="L55" s="29"/>
      <c r="M55" s="29"/>
      <c r="N55" s="29"/>
      <c r="O55" s="29"/>
      <c r="P55" s="29"/>
      <c r="Q55" s="29"/>
      <c r="R55" s="6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6"/>
      <c r="AE55" s="6"/>
      <c r="AF55" s="6"/>
      <c r="AG55" s="29"/>
      <c r="AH55" s="29"/>
      <c r="AI55" s="29"/>
      <c r="AJ55" s="29"/>
      <c r="AK55" s="29"/>
      <c r="AL55" s="29"/>
      <c r="AM55" s="6"/>
      <c r="AN55" s="29"/>
      <c r="AO55" s="29"/>
      <c r="AP55" s="29"/>
      <c r="AQ55" s="29"/>
      <c r="AR55" s="29"/>
      <c r="AS55" s="29"/>
      <c r="AT55" s="6"/>
      <c r="AU55" s="29"/>
      <c r="AV55" s="29"/>
      <c r="AW55" s="29"/>
      <c r="AX55" s="29"/>
      <c r="AY55" s="29"/>
      <c r="AZ55" s="29"/>
      <c r="BA55" s="6"/>
      <c r="BB55" s="29"/>
      <c r="BC55" s="29"/>
      <c r="BD55" s="29"/>
      <c r="BE55" s="29"/>
      <c r="BF55" s="29"/>
      <c r="BG55" s="29"/>
      <c r="BH55" s="6"/>
      <c r="BI55" s="29"/>
      <c r="BJ55" s="29"/>
      <c r="BK55" s="29"/>
      <c r="BL55" s="29"/>
      <c r="BM55" s="29"/>
      <c r="BN55" s="29"/>
      <c r="BO55" s="6"/>
      <c r="BP55" s="29"/>
      <c r="BQ55" s="29"/>
      <c r="BR55" s="29"/>
      <c r="BS55" s="29"/>
      <c r="BT55" s="29"/>
      <c r="BU55" s="29"/>
      <c r="BV55" s="6"/>
      <c r="BW55" s="29"/>
      <c r="BX55" s="29"/>
      <c r="BY55" s="29"/>
      <c r="BZ55" s="29"/>
      <c r="CA55" s="29"/>
      <c r="CB55" s="29"/>
      <c r="CC55" s="6"/>
      <c r="CD55" s="29"/>
      <c r="CE55" s="29"/>
      <c r="CF55" s="29"/>
      <c r="CG55" s="29"/>
      <c r="CH55" s="29"/>
      <c r="CI55" s="29"/>
      <c r="CJ55" s="6"/>
      <c r="CK55" s="29"/>
      <c r="CL55" s="29"/>
      <c r="CM55" s="29"/>
      <c r="CN55" s="29"/>
      <c r="CO55" s="29"/>
      <c r="CP55" s="29"/>
      <c r="CQ55" s="6"/>
      <c r="CR55" s="29"/>
      <c r="CS55" s="29"/>
      <c r="CT55" s="29"/>
      <c r="CU55" s="29"/>
      <c r="CV55" s="29"/>
      <c r="CW55" s="29"/>
      <c r="CX55" s="6"/>
      <c r="CY55" s="29"/>
      <c r="CZ55" s="29"/>
      <c r="DA55" s="29"/>
      <c r="DB55" s="29"/>
      <c r="DC55" s="29"/>
      <c r="DD55" s="29"/>
      <c r="DE55" s="6"/>
      <c r="DF55" s="52"/>
      <c r="DH55" s="8"/>
      <c r="DI55" s="8"/>
    </row>
    <row r="56" spans="1:113" s="47" customFormat="1" ht="29.25" customHeight="1" x14ac:dyDescent="0.2">
      <c r="A56" s="8"/>
      <c r="B56" s="8"/>
      <c r="C56" s="8"/>
      <c r="D56" s="8"/>
      <c r="E56" s="8"/>
      <c r="F56" s="8"/>
      <c r="G56" s="8"/>
      <c r="H56" s="8"/>
      <c r="I56" s="9"/>
      <c r="J56" s="10"/>
      <c r="K56" s="29"/>
      <c r="L56" s="53"/>
      <c r="M56" s="29"/>
      <c r="N56" s="29"/>
      <c r="O56" s="29"/>
      <c r="P56" s="29"/>
      <c r="Q56" s="29"/>
      <c r="R56" s="7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29"/>
      <c r="AD56" s="7"/>
      <c r="AE56" s="7"/>
      <c r="AF56" s="7"/>
      <c r="AG56" s="29"/>
      <c r="AH56" s="29"/>
      <c r="AI56" s="29"/>
      <c r="AJ56" s="29"/>
      <c r="AK56" s="53"/>
      <c r="AL56" s="29"/>
      <c r="AM56" s="7"/>
      <c r="AN56" s="29"/>
      <c r="AO56" s="29"/>
      <c r="AP56" s="29"/>
      <c r="AQ56" s="29"/>
      <c r="AR56" s="53"/>
      <c r="AS56" s="29"/>
      <c r="AT56" s="7"/>
      <c r="AU56" s="29"/>
      <c r="AV56" s="29"/>
      <c r="AW56" s="29"/>
      <c r="AX56" s="29"/>
      <c r="AY56" s="53"/>
      <c r="AZ56" s="29"/>
      <c r="BA56" s="7"/>
      <c r="BB56" s="29"/>
      <c r="BC56" s="29"/>
      <c r="BD56" s="29"/>
      <c r="BE56" s="29"/>
      <c r="BF56" s="53"/>
      <c r="BG56" s="29"/>
      <c r="BH56" s="7"/>
      <c r="BI56" s="29"/>
      <c r="BJ56" s="29"/>
      <c r="BK56" s="29"/>
      <c r="BL56" s="29"/>
      <c r="BM56" s="53"/>
      <c r="BN56" s="29"/>
      <c r="BO56" s="7"/>
      <c r="BP56" s="29"/>
      <c r="BQ56" s="29"/>
      <c r="BR56" s="29"/>
      <c r="BS56" s="29"/>
      <c r="BT56" s="53"/>
      <c r="BU56" s="29"/>
      <c r="BV56" s="7"/>
      <c r="BW56" s="29"/>
      <c r="BX56" s="29"/>
      <c r="BY56" s="29"/>
      <c r="BZ56" s="29"/>
      <c r="CA56" s="53"/>
      <c r="CB56" s="29"/>
      <c r="CC56" s="7"/>
      <c r="CD56" s="29"/>
      <c r="CE56" s="29"/>
      <c r="CF56" s="29"/>
      <c r="CG56" s="29"/>
      <c r="CH56" s="53"/>
      <c r="CI56" s="29"/>
      <c r="CJ56" s="7"/>
      <c r="CK56" s="29"/>
      <c r="CL56" s="29"/>
      <c r="CM56" s="29"/>
      <c r="CN56" s="29"/>
      <c r="CO56" s="53"/>
      <c r="CP56" s="29"/>
      <c r="CQ56" s="7"/>
      <c r="CR56" s="29"/>
      <c r="CS56" s="29"/>
      <c r="CT56" s="29"/>
      <c r="CU56" s="29"/>
      <c r="CV56" s="53"/>
      <c r="CW56" s="29"/>
      <c r="CX56" s="7"/>
      <c r="CY56" s="29"/>
      <c r="CZ56" s="29"/>
      <c r="DA56" s="29"/>
      <c r="DB56" s="29"/>
      <c r="DC56" s="53"/>
      <c r="DD56" s="29"/>
      <c r="DE56" s="7"/>
      <c r="DF56" s="49"/>
    </row>
    <row r="57" spans="1:113" s="47" customFormat="1" ht="29.25" customHeight="1" x14ac:dyDescent="0.2">
      <c r="A57" s="8"/>
      <c r="B57" s="8"/>
      <c r="C57" s="8"/>
      <c r="D57" s="8"/>
      <c r="E57" s="8"/>
      <c r="F57" s="8"/>
      <c r="G57" s="8"/>
      <c r="H57" s="8"/>
      <c r="I57" s="9"/>
      <c r="J57" s="10"/>
      <c r="K57" s="29"/>
      <c r="L57" s="53"/>
      <c r="M57" s="29"/>
      <c r="N57" s="29"/>
      <c r="O57" s="29"/>
      <c r="P57" s="29"/>
      <c r="Q57" s="29"/>
      <c r="R57" s="7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29"/>
      <c r="AD57" s="7"/>
      <c r="AE57" s="7"/>
      <c r="AF57" s="7"/>
      <c r="AG57" s="29"/>
      <c r="AH57" s="29"/>
      <c r="AI57" s="29"/>
      <c r="AJ57" s="29"/>
      <c r="AK57" s="53"/>
      <c r="AL57" s="29"/>
      <c r="AM57" s="7"/>
      <c r="AN57" s="29"/>
      <c r="AO57" s="29"/>
      <c r="AP57" s="29"/>
      <c r="AQ57" s="29"/>
      <c r="AR57" s="53"/>
      <c r="AS57" s="29"/>
      <c r="AT57" s="7"/>
      <c r="AU57" s="29"/>
      <c r="AV57" s="29"/>
      <c r="AW57" s="29"/>
      <c r="AX57" s="29"/>
      <c r="AY57" s="53"/>
      <c r="AZ57" s="29"/>
      <c r="BA57" s="7"/>
      <c r="BB57" s="29"/>
      <c r="BC57" s="29"/>
      <c r="BD57" s="29"/>
      <c r="BE57" s="29"/>
      <c r="BF57" s="53"/>
      <c r="BG57" s="29"/>
      <c r="BH57" s="7"/>
      <c r="BI57" s="29"/>
      <c r="BJ57" s="29"/>
      <c r="BK57" s="29"/>
      <c r="BL57" s="29"/>
      <c r="BM57" s="53"/>
      <c r="BN57" s="29"/>
      <c r="BO57" s="7"/>
      <c r="BP57" s="29"/>
      <c r="BQ57" s="29"/>
      <c r="BR57" s="29"/>
      <c r="BS57" s="29"/>
      <c r="BT57" s="53"/>
      <c r="BU57" s="29"/>
      <c r="BV57" s="7"/>
      <c r="BW57" s="29"/>
      <c r="BX57" s="29"/>
      <c r="BY57" s="29"/>
      <c r="BZ57" s="29"/>
      <c r="CA57" s="53"/>
      <c r="CB57" s="29"/>
      <c r="CC57" s="7"/>
      <c r="CD57" s="29"/>
      <c r="CE57" s="29"/>
      <c r="CF57" s="29"/>
      <c r="CG57" s="29"/>
      <c r="CH57" s="53"/>
      <c r="CI57" s="29"/>
      <c r="CJ57" s="7"/>
      <c r="CK57" s="29"/>
      <c r="CL57" s="29"/>
      <c r="CM57" s="29"/>
      <c r="CN57" s="29"/>
      <c r="CO57" s="53"/>
      <c r="CP57" s="29"/>
      <c r="CQ57" s="7"/>
      <c r="CR57" s="29"/>
      <c r="CS57" s="29"/>
      <c r="CT57" s="29"/>
      <c r="CU57" s="29"/>
      <c r="CV57" s="53"/>
      <c r="CW57" s="29"/>
      <c r="CX57" s="7"/>
      <c r="CY57" s="29"/>
      <c r="CZ57" s="29"/>
      <c r="DA57" s="29"/>
      <c r="DB57" s="29"/>
      <c r="DC57" s="53"/>
      <c r="DD57" s="29"/>
      <c r="DE57" s="7"/>
      <c r="DF57" s="49"/>
    </row>
    <row r="58" spans="1:113" s="50" customFormat="1" ht="29.25" customHeight="1" x14ac:dyDescent="0.2">
      <c r="A58" s="8"/>
      <c r="B58" s="8"/>
      <c r="C58" s="8"/>
      <c r="D58" s="8"/>
      <c r="E58" s="8"/>
      <c r="F58" s="8"/>
      <c r="G58" s="8"/>
      <c r="H58" s="8"/>
      <c r="I58" s="9"/>
      <c r="J58" s="10"/>
      <c r="K58" s="31"/>
      <c r="L58" s="31"/>
      <c r="M58" s="31"/>
      <c r="N58" s="31"/>
      <c r="O58" s="31"/>
      <c r="P58" s="31"/>
      <c r="Q58" s="31"/>
      <c r="R58" s="7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7"/>
      <c r="AE58" s="7"/>
      <c r="AF58" s="7"/>
      <c r="AG58" s="31"/>
      <c r="AH58" s="31"/>
      <c r="AI58" s="31"/>
      <c r="AJ58" s="31"/>
      <c r="AK58" s="31"/>
      <c r="AL58" s="31"/>
      <c r="AM58" s="7"/>
      <c r="AN58" s="31"/>
      <c r="AO58" s="31"/>
      <c r="AP58" s="31"/>
      <c r="AQ58" s="31"/>
      <c r="AR58" s="31"/>
      <c r="AS58" s="31"/>
      <c r="AT58" s="7"/>
      <c r="AU58" s="48"/>
      <c r="AV58" s="48"/>
      <c r="AW58" s="48"/>
      <c r="AX58" s="48"/>
      <c r="AY58" s="48"/>
      <c r="AZ58" s="48"/>
      <c r="BA58" s="7"/>
      <c r="BB58" s="31"/>
      <c r="BC58" s="31"/>
      <c r="BD58" s="31"/>
      <c r="BE58" s="31"/>
      <c r="BF58" s="31"/>
      <c r="BG58" s="31"/>
      <c r="BH58" s="7"/>
      <c r="BI58" s="31"/>
      <c r="BJ58" s="31"/>
      <c r="BK58" s="31"/>
      <c r="BL58" s="31"/>
      <c r="BM58" s="31"/>
      <c r="BN58" s="31"/>
      <c r="BO58" s="7"/>
      <c r="BP58" s="31"/>
      <c r="BQ58" s="31"/>
      <c r="BR58" s="31"/>
      <c r="BS58" s="31"/>
      <c r="BT58" s="31"/>
      <c r="BU58" s="31"/>
      <c r="BV58" s="7"/>
      <c r="BW58" s="31"/>
      <c r="BX58" s="31"/>
      <c r="BY58" s="31"/>
      <c r="BZ58" s="31"/>
      <c r="CA58" s="31"/>
      <c r="CB58" s="31"/>
      <c r="CC58" s="7"/>
      <c r="CD58" s="31"/>
      <c r="CE58" s="31"/>
      <c r="CF58" s="31"/>
      <c r="CG58" s="31"/>
      <c r="CH58" s="31"/>
      <c r="CI58" s="31"/>
      <c r="CJ58" s="7"/>
      <c r="CK58" s="31"/>
      <c r="CL58" s="31"/>
      <c r="CM58" s="31"/>
      <c r="CN58" s="31"/>
      <c r="CO58" s="31"/>
      <c r="CP58" s="31"/>
      <c r="CQ58" s="7"/>
      <c r="CR58" s="31"/>
      <c r="CS58" s="31"/>
      <c r="CT58" s="31"/>
      <c r="CU58" s="31"/>
      <c r="CV58" s="31"/>
      <c r="CW58" s="31"/>
      <c r="CX58" s="7"/>
      <c r="CY58" s="31"/>
      <c r="CZ58" s="31"/>
      <c r="DA58" s="31"/>
      <c r="DB58" s="31"/>
      <c r="DC58" s="31"/>
      <c r="DD58" s="31"/>
      <c r="DE58" s="7"/>
      <c r="DF58" s="49"/>
    </row>
    <row r="59" spans="1:113" s="47" customFormat="1" ht="29.25" customHeight="1" x14ac:dyDescent="0.2">
      <c r="A59" s="8"/>
      <c r="B59" s="8"/>
      <c r="C59" s="8"/>
      <c r="D59" s="8"/>
      <c r="E59" s="8"/>
      <c r="F59" s="8"/>
      <c r="G59" s="8"/>
      <c r="H59" s="8"/>
      <c r="I59" s="9"/>
      <c r="J59" s="10"/>
      <c r="K59" s="29"/>
      <c r="L59" s="53"/>
      <c r="M59" s="29"/>
      <c r="N59" s="29"/>
      <c r="O59" s="29"/>
      <c r="P59" s="29"/>
      <c r="Q59" s="29"/>
      <c r="R59" s="7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29"/>
      <c r="AD59" s="7"/>
      <c r="AE59" s="7"/>
      <c r="AF59" s="7"/>
      <c r="AG59" s="29"/>
      <c r="AH59" s="29"/>
      <c r="AI59" s="29"/>
      <c r="AJ59" s="29"/>
      <c r="AK59" s="53"/>
      <c r="AL59" s="29"/>
      <c r="AM59" s="7"/>
      <c r="AN59" s="29"/>
      <c r="AO59" s="29"/>
      <c r="AP59" s="29"/>
      <c r="AQ59" s="29"/>
      <c r="AR59" s="53"/>
      <c r="AS59" s="29"/>
      <c r="AT59" s="7"/>
      <c r="AU59" s="29"/>
      <c r="AV59" s="29"/>
      <c r="AW59" s="29"/>
      <c r="AX59" s="29"/>
      <c r="AY59" s="53"/>
      <c r="AZ59" s="29"/>
      <c r="BA59" s="7"/>
      <c r="BB59" s="29"/>
      <c r="BC59" s="29"/>
      <c r="BD59" s="29"/>
      <c r="BE59" s="29"/>
      <c r="BF59" s="53"/>
      <c r="BG59" s="29"/>
      <c r="BH59" s="7"/>
      <c r="BI59" s="29"/>
      <c r="BJ59" s="29"/>
      <c r="BK59" s="29"/>
      <c r="BL59" s="29"/>
      <c r="BM59" s="53"/>
      <c r="BN59" s="29"/>
      <c r="BO59" s="7"/>
      <c r="BP59" s="29"/>
      <c r="BQ59" s="29"/>
      <c r="BR59" s="29"/>
      <c r="BS59" s="29"/>
      <c r="BT59" s="53"/>
      <c r="BU59" s="29"/>
      <c r="BV59" s="7"/>
      <c r="BW59" s="29"/>
      <c r="BX59" s="29"/>
      <c r="BY59" s="29"/>
      <c r="BZ59" s="29"/>
      <c r="CA59" s="53"/>
      <c r="CB59" s="29"/>
      <c r="CC59" s="7"/>
      <c r="CD59" s="29"/>
      <c r="CE59" s="29"/>
      <c r="CF59" s="29"/>
      <c r="CG59" s="29"/>
      <c r="CH59" s="53"/>
      <c r="CI59" s="29"/>
      <c r="CJ59" s="7"/>
      <c r="CK59" s="29"/>
      <c r="CL59" s="29"/>
      <c r="CM59" s="29"/>
      <c r="CN59" s="29"/>
      <c r="CO59" s="53"/>
      <c r="CP59" s="29"/>
      <c r="CQ59" s="7"/>
      <c r="CR59" s="29"/>
      <c r="CS59" s="29"/>
      <c r="CT59" s="29"/>
      <c r="CU59" s="29"/>
      <c r="CV59" s="53"/>
      <c r="CW59" s="29"/>
      <c r="CX59" s="7"/>
      <c r="CY59" s="29"/>
      <c r="CZ59" s="29"/>
      <c r="DA59" s="29"/>
      <c r="DB59" s="29"/>
      <c r="DC59" s="53"/>
      <c r="DD59" s="29"/>
      <c r="DE59" s="7"/>
      <c r="DF59" s="49"/>
    </row>
    <row r="60" spans="1:113" s="47" customFormat="1" ht="29.25" customHeight="1" x14ac:dyDescent="0.2">
      <c r="A60" s="8"/>
      <c r="B60" s="8"/>
      <c r="C60" s="8"/>
      <c r="D60" s="8"/>
      <c r="E60" s="8"/>
      <c r="F60" s="8"/>
      <c r="G60" s="8"/>
      <c r="H60" s="8"/>
      <c r="I60" s="9"/>
      <c r="J60" s="10"/>
      <c r="K60" s="29"/>
      <c r="L60" s="53"/>
      <c r="M60" s="29"/>
      <c r="N60" s="29"/>
      <c r="O60" s="29"/>
      <c r="P60" s="29"/>
      <c r="Q60" s="29"/>
      <c r="R60" s="7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29"/>
      <c r="AD60" s="7"/>
      <c r="AE60" s="7"/>
      <c r="AF60" s="7"/>
      <c r="AG60" s="29"/>
      <c r="AH60" s="29"/>
      <c r="AI60" s="29"/>
      <c r="AJ60" s="29"/>
      <c r="AK60" s="53"/>
      <c r="AL60" s="29"/>
      <c r="AM60" s="7"/>
      <c r="AN60" s="29"/>
      <c r="AO60" s="29"/>
      <c r="AP60" s="29"/>
      <c r="AQ60" s="29"/>
      <c r="AR60" s="53"/>
      <c r="AS60" s="29"/>
      <c r="AT60" s="7"/>
      <c r="AU60" s="29"/>
      <c r="AV60" s="29"/>
      <c r="AW60" s="29"/>
      <c r="AX60" s="29"/>
      <c r="AY60" s="53"/>
      <c r="AZ60" s="29"/>
      <c r="BA60" s="7"/>
      <c r="BB60" s="29"/>
      <c r="BC60" s="29"/>
      <c r="BD60" s="29"/>
      <c r="BE60" s="29"/>
      <c r="BF60" s="53"/>
      <c r="BG60" s="29"/>
      <c r="BH60" s="7"/>
      <c r="BI60" s="29"/>
      <c r="BJ60" s="29"/>
      <c r="BK60" s="29"/>
      <c r="BL60" s="29"/>
      <c r="BM60" s="53"/>
      <c r="BN60" s="29"/>
      <c r="BO60" s="7"/>
      <c r="BP60" s="29"/>
      <c r="BQ60" s="29"/>
      <c r="BR60" s="29"/>
      <c r="BS60" s="29"/>
      <c r="BT60" s="53"/>
      <c r="BU60" s="29"/>
      <c r="BV60" s="7"/>
      <c r="BW60" s="29"/>
      <c r="BX60" s="29"/>
      <c r="BY60" s="29"/>
      <c r="BZ60" s="29"/>
      <c r="CA60" s="53"/>
      <c r="CB60" s="29"/>
      <c r="CC60" s="7"/>
      <c r="CD60" s="29"/>
      <c r="CE60" s="29"/>
      <c r="CF60" s="29"/>
      <c r="CG60" s="29"/>
      <c r="CH60" s="53"/>
      <c r="CI60" s="29"/>
      <c r="CJ60" s="7"/>
      <c r="CK60" s="29"/>
      <c r="CL60" s="29"/>
      <c r="CM60" s="29"/>
      <c r="CN60" s="29"/>
      <c r="CO60" s="53"/>
      <c r="CP60" s="29"/>
      <c r="CQ60" s="7"/>
      <c r="CR60" s="29"/>
      <c r="CS60" s="29"/>
      <c r="CT60" s="29"/>
      <c r="CU60" s="29"/>
      <c r="CV60" s="53"/>
      <c r="CW60" s="29"/>
      <c r="CX60" s="7"/>
      <c r="CY60" s="29"/>
      <c r="CZ60" s="29"/>
      <c r="DA60" s="29"/>
      <c r="DB60" s="29"/>
      <c r="DC60" s="53"/>
      <c r="DD60" s="29"/>
      <c r="DE60" s="7"/>
      <c r="DF60" s="49"/>
    </row>
    <row r="61" spans="1:113" s="47" customFormat="1" ht="29.25" customHeight="1" x14ac:dyDescent="0.2">
      <c r="A61" s="8"/>
      <c r="B61" s="8"/>
      <c r="C61" s="8"/>
      <c r="D61" s="8"/>
      <c r="E61" s="8"/>
      <c r="F61" s="8"/>
      <c r="G61" s="8"/>
      <c r="H61" s="8"/>
      <c r="I61" s="9"/>
      <c r="J61" s="10"/>
      <c r="K61" s="29"/>
      <c r="L61" s="53"/>
      <c r="M61" s="29"/>
      <c r="N61" s="29"/>
      <c r="O61" s="29"/>
      <c r="P61" s="29"/>
      <c r="Q61" s="29"/>
      <c r="R61" s="7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29"/>
      <c r="AD61" s="7"/>
      <c r="AE61" s="7"/>
      <c r="AF61" s="7"/>
      <c r="AG61" s="29"/>
      <c r="AH61" s="29"/>
      <c r="AI61" s="29"/>
      <c r="AJ61" s="29"/>
      <c r="AK61" s="53"/>
      <c r="AL61" s="29"/>
      <c r="AM61" s="7"/>
      <c r="AN61" s="29"/>
      <c r="AO61" s="29"/>
      <c r="AP61" s="29"/>
      <c r="AQ61" s="29"/>
      <c r="AR61" s="53"/>
      <c r="AS61" s="29"/>
      <c r="AT61" s="7"/>
      <c r="AU61" s="29"/>
      <c r="AV61" s="29"/>
      <c r="AW61" s="29"/>
      <c r="AX61" s="29"/>
      <c r="AY61" s="53"/>
      <c r="AZ61" s="29"/>
      <c r="BA61" s="7"/>
      <c r="BB61" s="29"/>
      <c r="BC61" s="29"/>
      <c r="BD61" s="29"/>
      <c r="BE61" s="29"/>
      <c r="BF61" s="53"/>
      <c r="BG61" s="29"/>
      <c r="BH61" s="7"/>
      <c r="BI61" s="29"/>
      <c r="BJ61" s="29"/>
      <c r="BK61" s="29"/>
      <c r="BL61" s="29"/>
      <c r="BM61" s="53"/>
      <c r="BN61" s="29"/>
      <c r="BO61" s="7"/>
      <c r="BP61" s="29"/>
      <c r="BQ61" s="29"/>
      <c r="BR61" s="29"/>
      <c r="BS61" s="29"/>
      <c r="BT61" s="53"/>
      <c r="BU61" s="29"/>
      <c r="BV61" s="7"/>
      <c r="BW61" s="29"/>
      <c r="BX61" s="29"/>
      <c r="BY61" s="29"/>
      <c r="BZ61" s="29"/>
      <c r="CA61" s="53"/>
      <c r="CB61" s="29"/>
      <c r="CC61" s="7"/>
      <c r="CD61" s="29"/>
      <c r="CE61" s="29"/>
      <c r="CF61" s="29"/>
      <c r="CG61" s="29"/>
      <c r="CH61" s="53"/>
      <c r="CI61" s="29"/>
      <c r="CJ61" s="7"/>
      <c r="CK61" s="29"/>
      <c r="CL61" s="29"/>
      <c r="CM61" s="29"/>
      <c r="CN61" s="29"/>
      <c r="CO61" s="53"/>
      <c r="CP61" s="29"/>
      <c r="CQ61" s="7"/>
      <c r="CR61" s="29"/>
      <c r="CS61" s="29"/>
      <c r="CT61" s="29"/>
      <c r="CU61" s="29"/>
      <c r="CV61" s="53"/>
      <c r="CW61" s="29"/>
      <c r="CX61" s="7"/>
      <c r="CY61" s="29"/>
      <c r="CZ61" s="29"/>
      <c r="DA61" s="29"/>
      <c r="DB61" s="29"/>
      <c r="DC61" s="53"/>
      <c r="DD61" s="29"/>
      <c r="DE61" s="7"/>
      <c r="DF61" s="49"/>
    </row>
    <row r="62" spans="1:113" s="47" customFormat="1" ht="29.25" customHeight="1" x14ac:dyDescent="0.2">
      <c r="A62" s="8"/>
      <c r="B62" s="8"/>
      <c r="C62" s="8"/>
      <c r="D62" s="8"/>
      <c r="E62" s="8"/>
      <c r="F62" s="8"/>
      <c r="G62" s="8"/>
      <c r="H62" s="8"/>
      <c r="I62" s="9"/>
      <c r="J62" s="10"/>
      <c r="K62" s="29"/>
      <c r="L62" s="53"/>
      <c r="M62" s="29"/>
      <c r="N62" s="29"/>
      <c r="O62" s="29"/>
      <c r="P62" s="29"/>
      <c r="Q62" s="29"/>
      <c r="R62" s="7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29"/>
      <c r="AD62" s="7"/>
      <c r="AE62" s="7"/>
      <c r="AF62" s="7"/>
      <c r="AG62" s="29"/>
      <c r="AH62" s="29"/>
      <c r="AI62" s="29"/>
      <c r="AJ62" s="29"/>
      <c r="AK62" s="53"/>
      <c r="AL62" s="29"/>
      <c r="AM62" s="7"/>
      <c r="AN62" s="29"/>
      <c r="AO62" s="29"/>
      <c r="AP62" s="29"/>
      <c r="AQ62" s="29"/>
      <c r="AR62" s="53"/>
      <c r="AS62" s="29"/>
      <c r="AT62" s="7"/>
      <c r="AU62" s="29"/>
      <c r="AV62" s="29"/>
      <c r="AW62" s="29"/>
      <c r="AX62" s="29"/>
      <c r="AY62" s="53"/>
      <c r="AZ62" s="29"/>
      <c r="BA62" s="7"/>
      <c r="BB62" s="29"/>
      <c r="BC62" s="29"/>
      <c r="BD62" s="29"/>
      <c r="BE62" s="29"/>
      <c r="BF62" s="53"/>
      <c r="BG62" s="29"/>
      <c r="BH62" s="7"/>
      <c r="BI62" s="29"/>
      <c r="BJ62" s="29"/>
      <c r="BK62" s="29"/>
      <c r="BL62" s="29"/>
      <c r="BM62" s="53"/>
      <c r="BN62" s="29"/>
      <c r="BO62" s="7"/>
      <c r="BP62" s="29"/>
      <c r="BQ62" s="29"/>
      <c r="BR62" s="29"/>
      <c r="BS62" s="29"/>
      <c r="BT62" s="53"/>
      <c r="BU62" s="29"/>
      <c r="BV62" s="7"/>
      <c r="BW62" s="29"/>
      <c r="BX62" s="29"/>
      <c r="BY62" s="29"/>
      <c r="BZ62" s="29"/>
      <c r="CA62" s="53"/>
      <c r="CB62" s="29"/>
      <c r="CC62" s="7"/>
      <c r="CD62" s="29"/>
      <c r="CE62" s="29"/>
      <c r="CF62" s="29"/>
      <c r="CG62" s="29"/>
      <c r="CH62" s="53"/>
      <c r="CI62" s="29"/>
      <c r="CJ62" s="7"/>
      <c r="CK62" s="29"/>
      <c r="CL62" s="29"/>
      <c r="CM62" s="29"/>
      <c r="CN62" s="29"/>
      <c r="CO62" s="53"/>
      <c r="CP62" s="29"/>
      <c r="CQ62" s="7"/>
      <c r="CR62" s="29"/>
      <c r="CS62" s="29"/>
      <c r="CT62" s="29"/>
      <c r="CU62" s="29"/>
      <c r="CV62" s="53"/>
      <c r="CW62" s="29"/>
      <c r="CX62" s="7"/>
      <c r="CY62" s="29"/>
      <c r="CZ62" s="29"/>
      <c r="DA62" s="29"/>
      <c r="DB62" s="29"/>
      <c r="DC62" s="53"/>
      <c r="DD62" s="29"/>
      <c r="DE62" s="7"/>
      <c r="DF62" s="49"/>
    </row>
    <row r="63" spans="1:113" s="47" customFormat="1" ht="29.25" customHeight="1" x14ac:dyDescent="0.2">
      <c r="A63" s="8"/>
      <c r="B63" s="8"/>
      <c r="C63" s="8"/>
      <c r="D63" s="8"/>
      <c r="E63" s="8"/>
      <c r="F63" s="8"/>
      <c r="G63" s="8"/>
      <c r="H63" s="8"/>
      <c r="I63" s="9"/>
      <c r="J63" s="10"/>
      <c r="K63" s="29"/>
      <c r="L63" s="53"/>
      <c r="M63" s="29"/>
      <c r="N63" s="29"/>
      <c r="O63" s="29"/>
      <c r="P63" s="29"/>
      <c r="Q63" s="29"/>
      <c r="R63" s="7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29"/>
      <c r="AD63" s="7"/>
      <c r="AE63" s="7"/>
      <c r="AF63" s="7"/>
      <c r="AG63" s="29"/>
      <c r="AH63" s="29"/>
      <c r="AI63" s="29"/>
      <c r="AJ63" s="29"/>
      <c r="AK63" s="53"/>
      <c r="AL63" s="29"/>
      <c r="AM63" s="7"/>
      <c r="AN63" s="29"/>
      <c r="AO63" s="29"/>
      <c r="AP63" s="29"/>
      <c r="AQ63" s="29"/>
      <c r="AR63" s="53"/>
      <c r="AS63" s="29"/>
      <c r="AT63" s="7"/>
      <c r="AU63" s="29"/>
      <c r="AV63" s="29"/>
      <c r="AW63" s="29"/>
      <c r="AX63" s="29"/>
      <c r="AY63" s="53"/>
      <c r="AZ63" s="29"/>
      <c r="BA63" s="7"/>
      <c r="BB63" s="29"/>
      <c r="BC63" s="29"/>
      <c r="BD63" s="29"/>
      <c r="BE63" s="29"/>
      <c r="BF63" s="53"/>
      <c r="BG63" s="29"/>
      <c r="BH63" s="7"/>
      <c r="BI63" s="29"/>
      <c r="BJ63" s="29"/>
      <c r="BK63" s="29"/>
      <c r="BL63" s="29"/>
      <c r="BM63" s="53"/>
      <c r="BN63" s="29"/>
      <c r="BO63" s="7"/>
      <c r="BP63" s="29"/>
      <c r="BQ63" s="29"/>
      <c r="BR63" s="29"/>
      <c r="BS63" s="29"/>
      <c r="BT63" s="53"/>
      <c r="BU63" s="29"/>
      <c r="BV63" s="7"/>
      <c r="BW63" s="29"/>
      <c r="BX63" s="29"/>
      <c r="BY63" s="29"/>
      <c r="BZ63" s="29"/>
      <c r="CA63" s="53"/>
      <c r="CB63" s="29"/>
      <c r="CC63" s="7"/>
      <c r="CD63" s="29"/>
      <c r="CE63" s="29"/>
      <c r="CF63" s="29"/>
      <c r="CG63" s="29"/>
      <c r="CH63" s="53"/>
      <c r="CI63" s="29"/>
      <c r="CJ63" s="7"/>
      <c r="CK63" s="29"/>
      <c r="CL63" s="29"/>
      <c r="CM63" s="29"/>
      <c r="CN63" s="29"/>
      <c r="CO63" s="53"/>
      <c r="CP63" s="29"/>
      <c r="CQ63" s="7"/>
      <c r="CR63" s="29"/>
      <c r="CS63" s="29"/>
      <c r="CT63" s="29"/>
      <c r="CU63" s="29"/>
      <c r="CV63" s="53"/>
      <c r="CW63" s="29"/>
      <c r="CX63" s="7"/>
      <c r="CY63" s="29"/>
      <c r="CZ63" s="29"/>
      <c r="DA63" s="29"/>
      <c r="DB63" s="29"/>
      <c r="DC63" s="53"/>
      <c r="DD63" s="29"/>
      <c r="DE63" s="7"/>
      <c r="DF63" s="49"/>
    </row>
    <row r="64" spans="1:113" s="47" customFormat="1" ht="29.25" customHeight="1" x14ac:dyDescent="0.2">
      <c r="A64" s="8"/>
      <c r="B64" s="8"/>
      <c r="C64" s="8"/>
      <c r="D64" s="8"/>
      <c r="E64" s="8"/>
      <c r="F64" s="8"/>
      <c r="G64" s="8"/>
      <c r="H64" s="8"/>
      <c r="I64" s="9"/>
      <c r="J64" s="10"/>
      <c r="K64" s="29"/>
      <c r="L64" s="53"/>
      <c r="M64" s="29"/>
      <c r="N64" s="29"/>
      <c r="O64" s="29"/>
      <c r="P64" s="29"/>
      <c r="Q64" s="29"/>
      <c r="R64" s="7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29"/>
      <c r="AD64" s="7"/>
      <c r="AE64" s="7"/>
      <c r="AF64" s="7"/>
      <c r="AG64" s="29"/>
      <c r="AH64" s="29"/>
      <c r="AI64" s="29"/>
      <c r="AJ64" s="29"/>
      <c r="AK64" s="53"/>
      <c r="AL64" s="29"/>
      <c r="AM64" s="7"/>
      <c r="AN64" s="29"/>
      <c r="AO64" s="29"/>
      <c r="AP64" s="29"/>
      <c r="AQ64" s="29"/>
      <c r="AR64" s="53"/>
      <c r="AS64" s="29"/>
      <c r="AT64" s="7"/>
      <c r="AU64" s="29"/>
      <c r="AV64" s="29"/>
      <c r="AW64" s="29"/>
      <c r="AX64" s="29"/>
      <c r="AY64" s="53"/>
      <c r="AZ64" s="29"/>
      <c r="BA64" s="7"/>
      <c r="BB64" s="29"/>
      <c r="BC64" s="29"/>
      <c r="BD64" s="29"/>
      <c r="BE64" s="29"/>
      <c r="BF64" s="53"/>
      <c r="BG64" s="29"/>
      <c r="BH64" s="7"/>
      <c r="BI64" s="29"/>
      <c r="BJ64" s="29"/>
      <c r="BK64" s="29"/>
      <c r="BL64" s="29"/>
      <c r="BM64" s="53"/>
      <c r="BN64" s="29"/>
      <c r="BO64" s="7"/>
      <c r="BP64" s="29"/>
      <c r="BQ64" s="29"/>
      <c r="BR64" s="29"/>
      <c r="BS64" s="29"/>
      <c r="BT64" s="53"/>
      <c r="BU64" s="29"/>
      <c r="BV64" s="7"/>
      <c r="BW64" s="29"/>
      <c r="BX64" s="29"/>
      <c r="BY64" s="29"/>
      <c r="BZ64" s="29"/>
      <c r="CA64" s="53"/>
      <c r="CB64" s="29"/>
      <c r="CC64" s="7"/>
      <c r="CD64" s="29"/>
      <c r="CE64" s="29"/>
      <c r="CF64" s="29"/>
      <c r="CG64" s="29"/>
      <c r="CH64" s="53"/>
      <c r="CI64" s="29"/>
      <c r="CJ64" s="7"/>
      <c r="CK64" s="29"/>
      <c r="CL64" s="29"/>
      <c r="CM64" s="29"/>
      <c r="CN64" s="29"/>
      <c r="CO64" s="53"/>
      <c r="CP64" s="29"/>
      <c r="CQ64" s="7"/>
      <c r="CR64" s="29"/>
      <c r="CS64" s="29"/>
      <c r="CT64" s="29"/>
      <c r="CU64" s="29"/>
      <c r="CV64" s="53"/>
      <c r="CW64" s="29"/>
      <c r="CX64" s="7"/>
      <c r="CY64" s="29"/>
      <c r="CZ64" s="29"/>
      <c r="DA64" s="29"/>
      <c r="DB64" s="29"/>
      <c r="DC64" s="53"/>
      <c r="DD64" s="29"/>
      <c r="DE64" s="7"/>
      <c r="DF64" s="49"/>
    </row>
    <row r="65" spans="1:113" s="47" customFormat="1" ht="29.25" customHeight="1" x14ac:dyDescent="0.2">
      <c r="A65" s="8"/>
      <c r="B65" s="8"/>
      <c r="C65" s="8"/>
      <c r="D65" s="8"/>
      <c r="E65" s="8"/>
      <c r="F65" s="8"/>
      <c r="G65" s="8"/>
      <c r="H65" s="8"/>
      <c r="I65" s="9"/>
      <c r="J65" s="10"/>
      <c r="K65" s="29"/>
      <c r="L65" s="53"/>
      <c r="M65" s="29"/>
      <c r="N65" s="29"/>
      <c r="O65" s="29"/>
      <c r="P65" s="29"/>
      <c r="Q65" s="29"/>
      <c r="R65" s="7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29"/>
      <c r="AD65" s="7"/>
      <c r="AE65" s="7"/>
      <c r="AF65" s="7"/>
      <c r="AG65" s="29"/>
      <c r="AH65" s="29"/>
      <c r="AI65" s="29"/>
      <c r="AJ65" s="29"/>
      <c r="AK65" s="53"/>
      <c r="AL65" s="29"/>
      <c r="AM65" s="7"/>
      <c r="AN65" s="29"/>
      <c r="AO65" s="29"/>
      <c r="AP65" s="29"/>
      <c r="AQ65" s="29"/>
      <c r="AR65" s="53"/>
      <c r="AS65" s="29"/>
      <c r="AT65" s="7"/>
      <c r="AU65" s="29"/>
      <c r="AV65" s="29"/>
      <c r="AW65" s="29"/>
      <c r="AX65" s="29"/>
      <c r="AY65" s="53"/>
      <c r="AZ65" s="29"/>
      <c r="BA65" s="7"/>
      <c r="BB65" s="29"/>
      <c r="BC65" s="29"/>
      <c r="BD65" s="29"/>
      <c r="BE65" s="29"/>
      <c r="BF65" s="53"/>
      <c r="BG65" s="29"/>
      <c r="BH65" s="7"/>
      <c r="BI65" s="29"/>
      <c r="BJ65" s="29"/>
      <c r="BK65" s="29"/>
      <c r="BL65" s="29"/>
      <c r="BM65" s="53"/>
      <c r="BN65" s="29"/>
      <c r="BO65" s="7"/>
      <c r="BP65" s="29"/>
      <c r="BQ65" s="29"/>
      <c r="BR65" s="29"/>
      <c r="BS65" s="29"/>
      <c r="BT65" s="53"/>
      <c r="BU65" s="29"/>
      <c r="BV65" s="7"/>
      <c r="BW65" s="29"/>
      <c r="BX65" s="29"/>
      <c r="BY65" s="29"/>
      <c r="BZ65" s="29"/>
      <c r="CA65" s="53"/>
      <c r="CB65" s="29"/>
      <c r="CC65" s="7"/>
      <c r="CD65" s="29"/>
      <c r="CE65" s="29"/>
      <c r="CF65" s="29"/>
      <c r="CG65" s="29"/>
      <c r="CH65" s="53"/>
      <c r="CI65" s="29"/>
      <c r="CJ65" s="7"/>
      <c r="CK65" s="29"/>
      <c r="CL65" s="29"/>
      <c r="CM65" s="29"/>
      <c r="CN65" s="29"/>
      <c r="CO65" s="53"/>
      <c r="CP65" s="29"/>
      <c r="CQ65" s="7"/>
      <c r="CR65" s="29"/>
      <c r="CS65" s="29"/>
      <c r="CT65" s="29"/>
      <c r="CU65" s="29"/>
      <c r="CV65" s="53"/>
      <c r="CW65" s="29"/>
      <c r="CX65" s="7"/>
      <c r="CY65" s="29"/>
      <c r="CZ65" s="29"/>
      <c r="DA65" s="29"/>
      <c r="DB65" s="29"/>
      <c r="DC65" s="53"/>
      <c r="DD65" s="29"/>
      <c r="DE65" s="7"/>
      <c r="DF65" s="49"/>
    </row>
    <row r="66" spans="1:113" s="47" customFormat="1" ht="29.25" customHeight="1" x14ac:dyDescent="0.2">
      <c r="A66" s="8"/>
      <c r="B66" s="8"/>
      <c r="C66" s="8"/>
      <c r="D66" s="8"/>
      <c r="E66" s="8"/>
      <c r="F66" s="8"/>
      <c r="G66" s="8"/>
      <c r="H66" s="8"/>
      <c r="I66" s="9"/>
      <c r="J66" s="10"/>
      <c r="K66" s="29"/>
      <c r="L66" s="53"/>
      <c r="M66" s="29"/>
      <c r="N66" s="29"/>
      <c r="O66" s="29"/>
      <c r="P66" s="29"/>
      <c r="Q66" s="29"/>
      <c r="R66" s="7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29"/>
      <c r="AD66" s="7"/>
      <c r="AE66" s="7"/>
      <c r="AF66" s="7"/>
      <c r="AG66" s="29"/>
      <c r="AH66" s="29"/>
      <c r="AI66" s="29"/>
      <c r="AJ66" s="29"/>
      <c r="AK66" s="53"/>
      <c r="AL66" s="29"/>
      <c r="AM66" s="7"/>
      <c r="AN66" s="29"/>
      <c r="AO66" s="29"/>
      <c r="AP66" s="29"/>
      <c r="AQ66" s="29"/>
      <c r="AR66" s="53"/>
      <c r="AS66" s="29"/>
      <c r="AT66" s="7"/>
      <c r="AU66" s="29"/>
      <c r="AV66" s="29"/>
      <c r="AW66" s="29"/>
      <c r="AX66" s="29"/>
      <c r="AY66" s="53"/>
      <c r="AZ66" s="29"/>
      <c r="BA66" s="7"/>
      <c r="BB66" s="29"/>
      <c r="BC66" s="29"/>
      <c r="BD66" s="29"/>
      <c r="BE66" s="29"/>
      <c r="BF66" s="53"/>
      <c r="BG66" s="29"/>
      <c r="BH66" s="7"/>
      <c r="BI66" s="29"/>
      <c r="BJ66" s="29"/>
      <c r="BK66" s="29"/>
      <c r="BL66" s="29"/>
      <c r="BM66" s="53"/>
      <c r="BN66" s="29"/>
      <c r="BO66" s="7"/>
      <c r="BP66" s="29"/>
      <c r="BQ66" s="29"/>
      <c r="BR66" s="29"/>
      <c r="BS66" s="29"/>
      <c r="BT66" s="53"/>
      <c r="BU66" s="29"/>
      <c r="BV66" s="7"/>
      <c r="BW66" s="29"/>
      <c r="BX66" s="29"/>
      <c r="BY66" s="29"/>
      <c r="BZ66" s="29"/>
      <c r="CA66" s="53"/>
      <c r="CB66" s="29"/>
      <c r="CC66" s="7"/>
      <c r="CD66" s="29"/>
      <c r="CE66" s="29"/>
      <c r="CF66" s="29"/>
      <c r="CG66" s="29"/>
      <c r="CH66" s="53"/>
      <c r="CI66" s="29"/>
      <c r="CJ66" s="7"/>
      <c r="CK66" s="29"/>
      <c r="CL66" s="29"/>
      <c r="CM66" s="29"/>
      <c r="CN66" s="29"/>
      <c r="CO66" s="53"/>
      <c r="CP66" s="29"/>
      <c r="CQ66" s="7"/>
      <c r="CR66" s="29"/>
      <c r="CS66" s="29"/>
      <c r="CT66" s="29"/>
      <c r="CU66" s="29"/>
      <c r="CV66" s="53"/>
      <c r="CW66" s="29"/>
      <c r="CX66" s="7"/>
      <c r="CY66" s="29"/>
      <c r="CZ66" s="29"/>
      <c r="DA66" s="29"/>
      <c r="DB66" s="29"/>
      <c r="DC66" s="53"/>
      <c r="DD66" s="29"/>
      <c r="DE66" s="7"/>
      <c r="DF66" s="49"/>
    </row>
    <row r="67" spans="1:113" s="47" customFormat="1" ht="29.25" customHeight="1" x14ac:dyDescent="0.2">
      <c r="A67" s="8"/>
      <c r="B67" s="8"/>
      <c r="C67" s="8"/>
      <c r="D67" s="8"/>
      <c r="E67" s="8"/>
      <c r="F67" s="8"/>
      <c r="G67" s="8"/>
      <c r="H67" s="8"/>
      <c r="I67" s="9"/>
      <c r="J67" s="10"/>
      <c r="K67" s="29"/>
      <c r="L67" s="29"/>
      <c r="M67" s="29"/>
      <c r="N67" s="29"/>
      <c r="O67" s="29"/>
      <c r="P67" s="29"/>
      <c r="Q67" s="29"/>
      <c r="R67" s="6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6"/>
      <c r="AE67" s="6"/>
      <c r="AF67" s="6"/>
      <c r="AG67" s="29"/>
      <c r="AH67" s="29"/>
      <c r="AI67" s="29"/>
      <c r="AJ67" s="29"/>
      <c r="AK67" s="29"/>
      <c r="AL67" s="29"/>
      <c r="AM67" s="6"/>
      <c r="AN67" s="29"/>
      <c r="AO67" s="29"/>
      <c r="AP67" s="29"/>
      <c r="AQ67" s="29"/>
      <c r="AR67" s="29"/>
      <c r="AS67" s="29"/>
      <c r="AT67" s="6"/>
      <c r="AU67" s="29"/>
      <c r="AV67" s="29"/>
      <c r="AW67" s="29"/>
      <c r="AX67" s="29"/>
      <c r="AY67" s="29"/>
      <c r="AZ67" s="29"/>
      <c r="BA67" s="6"/>
      <c r="BB67" s="29"/>
      <c r="BC67" s="29"/>
      <c r="BD67" s="29"/>
      <c r="BE67" s="29"/>
      <c r="BF67" s="29"/>
      <c r="BG67" s="29"/>
      <c r="BH67" s="6"/>
      <c r="BI67" s="29"/>
      <c r="BJ67" s="29"/>
      <c r="BK67" s="29"/>
      <c r="BL67" s="29"/>
      <c r="BM67" s="29"/>
      <c r="BN67" s="29"/>
      <c r="BO67" s="6"/>
      <c r="BP67" s="29"/>
      <c r="BQ67" s="29"/>
      <c r="BR67" s="29"/>
      <c r="BS67" s="29"/>
      <c r="BT67" s="29"/>
      <c r="BU67" s="29"/>
      <c r="BV67" s="6"/>
      <c r="BW67" s="29"/>
      <c r="BX67" s="29"/>
      <c r="BY67" s="29"/>
      <c r="BZ67" s="29"/>
      <c r="CA67" s="29"/>
      <c r="CB67" s="29"/>
      <c r="CC67" s="6"/>
      <c r="CD67" s="29"/>
      <c r="CE67" s="29"/>
      <c r="CF67" s="29"/>
      <c r="CG67" s="29"/>
      <c r="CH67" s="29"/>
      <c r="CI67" s="29"/>
      <c r="CJ67" s="6"/>
      <c r="CK67" s="29"/>
      <c r="CL67" s="29"/>
      <c r="CM67" s="29"/>
      <c r="CN67" s="29"/>
      <c r="CO67" s="29"/>
      <c r="CP67" s="29"/>
      <c r="CQ67" s="6"/>
      <c r="CR67" s="29"/>
      <c r="CS67" s="29"/>
      <c r="CT67" s="29"/>
      <c r="CU67" s="29"/>
      <c r="CV67" s="29"/>
      <c r="CW67" s="29"/>
      <c r="CX67" s="6"/>
      <c r="CY67" s="29"/>
      <c r="CZ67" s="29"/>
      <c r="DA67" s="29"/>
      <c r="DB67" s="29"/>
      <c r="DC67" s="29"/>
      <c r="DD67" s="29"/>
      <c r="DE67" s="6"/>
      <c r="DF67" s="52"/>
      <c r="DH67" s="8"/>
      <c r="DI67" s="8"/>
    </row>
  </sheetData>
  <sheetProtection algorithmName="SHA-512" hashValue="yOgSh/nvNj+GsxAgPLnqZEfQzj1VXDuvRPqsInJhfpWXmNbdQJyL7E9ZNEO2hFTvRUexYfuH9Po6BTjEnPUMjQ==" saltValue="47AvU3NiUdjc30OttgClUQ==" spinCount="100000" sheet="1" objects="1" scenarios="1"/>
  <sortState ref="A4:CY12">
    <sortCondition ref="A3"/>
  </sortState>
  <mergeCells count="4">
    <mergeCell ref="A1:AE1"/>
    <mergeCell ref="B3:AE3"/>
    <mergeCell ref="B15:J15"/>
    <mergeCell ref="K15:AE15"/>
  </mergeCells>
  <conditionalFormatting sqref="CG42:CH1048576 CD42:CE1048576 AQ42:AR1048576 AN42:AO1048576 AJ42:AK1048576 AG42:AH1048576 K42:L1048576 BL42:BM1048576 BI42:BJ1048576 BE42:BF1048576 BB42:BC1048576 BZ42:CA1048576 BW42:BX1048576 BP42:BQ1048576 BS42:BT1048576 AU42:AV1048576 AX42:AY1048576 CY42:CZ1048576 DB42:DC1048576 CK42:CL1048576 CN42:CO1048576 CR42:CS1048576 CU42:CV1048576 F16:G19 A16:C19">
    <cfRule type="cellIs" dxfId="4" priority="5" operator="greaterThan">
      <formula>15</formula>
    </cfRule>
  </conditionalFormatting>
  <conditionalFormatting sqref="CF42:CF1048576 AS42:AS1048576 AP42:AP1048576 AL42:AL1048576 AI42:AI1048576 BN42:BN1048576 BK42:BK1048576 BG42:BG1048576 BD42:BD1048576 CB42:CB1048576 BY42:BY1048576 BR42:BR1048576 BU42:BU1048576 AW42:AW1048576 AZ42:AZ1048576 CY42:DD1048576 CK42:CP1048576 CR42:CW1048576 CI42:CI1048576 D16:E19">
    <cfRule type="cellIs" dxfId="3" priority="4" operator="greaterThan">
      <formula>20</formula>
    </cfRule>
  </conditionalFormatting>
  <conditionalFormatting sqref="M42:Q1048576">
    <cfRule type="cellIs" dxfId="2" priority="3" operator="greaterThan">
      <formula>15</formula>
    </cfRule>
  </conditionalFormatting>
  <conditionalFormatting sqref="S42:AB1048576">
    <cfRule type="cellIs" dxfId="1" priority="2" operator="greaterThan">
      <formula>15</formula>
    </cfRule>
  </conditionalFormatting>
  <conditionalFormatting sqref="AC42:AC1048576">
    <cfRule type="cellIs" dxfId="0" priority="1" operator="greaterThan">
      <formula>20</formula>
    </cfRule>
  </conditionalFormatting>
  <printOptions horizontalCentered="1" verticalCentered="1"/>
  <pageMargins left="0.23622047244094491" right="0.23622047244094491" top="0.27559055118110237" bottom="0.31496062992125984" header="0.19685039370078741" footer="0.23622047244094491"/>
  <pageSetup paperSize="8" scale="42" fitToHeight="0" orientation="landscape" horizontalDpi="300" verticalDpi="300" r:id="rId1"/>
  <headerFooter>
    <oddFooter>Stránka &amp;P z &amp;N</oddFooter>
  </headerFooter>
  <rowBreaks count="1" manualBreakCount="1">
    <brk id="15" max="12" man="1"/>
  </rowBreaks>
  <ignoredErrors>
    <ignoredError sqref="I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hodnocení projektů 2023</vt:lpstr>
      <vt:lpstr>'hodnocení projektů 2023'!Názvy_tisku</vt:lpstr>
      <vt:lpstr>'hodnocení projektů 2023'!Oblast_tisku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KRIŠKOVÁ Daniela</cp:lastModifiedBy>
  <cp:lastPrinted>2022-11-28T11:08:28Z</cp:lastPrinted>
  <dcterms:created xsi:type="dcterms:W3CDTF">2014-11-03T11:53:27Z</dcterms:created>
  <dcterms:modified xsi:type="dcterms:W3CDTF">2022-12-07T08:54:36Z</dcterms:modified>
</cp:coreProperties>
</file>